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120" windowWidth="29040" windowHeight="15720" activeTab="3"/>
  </bookViews>
  <sheets>
    <sheet name="県様式2" sheetId="2" r:id="rId1"/>
    <sheet name="県様式3-1" sheetId="10" r:id="rId2"/>
    <sheet name="県様式3-2" sheetId="4" r:id="rId3"/>
    <sheet name="【参考】付加価値額の算定根拠" sheetId="17" r:id="rId4"/>
    <sheet name="【記載例】県様式３-1" sheetId="20" r:id="rId5"/>
    <sheet name="【記載例】県様式3-2" sheetId="14" r:id="rId6"/>
    <sheet name="【記載例・参考】付加価値額の算定根拠" sheetId="15" r:id="rId7"/>
  </sheets>
  <definedNames>
    <definedName name="政策目的">#REF!</definedName>
    <definedName name="管轄局">#REF!</definedName>
    <definedName name="_xlnm.Print_Area" localSheetId="0">県様式2!$A$1:$H$31</definedName>
    <definedName name="_xlnm.Print_Area" localSheetId="2">'県様式3-2'!$A$1:$L$17</definedName>
    <definedName name="_xlnm.Print_Area" localSheetId="1">'県様式3-1'!$A$1:$I$67</definedName>
    <definedName name="_xlnm.Print_Titles" localSheetId="1">'県様式3-1'!$8:$8</definedName>
    <definedName name="_xlnm.Print_Area" localSheetId="5">'【記載例】県様式3-2'!$A$1:$L$17</definedName>
    <definedName name="_xlnm.Print_Area" localSheetId="6">'【記載例・参考】付加価値額の算定根拠'!$A$1:$K$59</definedName>
    <definedName name="管轄局" localSheetId="6">#REF!</definedName>
    <definedName name="政策目的" localSheetId="6">#REF!</definedName>
    <definedName name="_xlnm.Print_Area" localSheetId="3">'【参考】付加価値額の算定根拠'!$A$1:$K$57</definedName>
    <definedName name="管轄局" localSheetId="3">#REF!</definedName>
    <definedName name="政策目的" localSheetId="3">#REF!</definedName>
    <definedName name="_xlnm.Print_Area" localSheetId="4">'【記載例】県様式３-1'!$A$1:$I$67</definedName>
    <definedName name="_xlnm.Print_Titles" localSheetId="4">'【記載例】県様式３-1'!$8:$8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B22" authorId="0">
      <text>
        <r>
          <rPr>
            <b/>
            <sz val="9"/>
            <color indexed="81"/>
            <rFont val="MS P ゴシック"/>
          </rPr>
          <t>＜確認事項＞</t>
        </r>
        <r>
          <rPr>
            <sz val="9"/>
            <color indexed="81"/>
            <rFont val="MS P ゴシック"/>
          </rPr>
          <t xml:space="preserve">
・認定農業者or認定新規就農者or3要件を満たす集落営農か？［助成対象者要件］
・事業内容が経営改善計画等に即しているか？［計画承認要件］</t>
        </r>
      </text>
    </comment>
  </commentList>
</comments>
</file>

<file path=xl/comments2.xml><?xml version="1.0" encoding="utf-8"?>
<comments xmlns="http://schemas.openxmlformats.org/spreadsheetml/2006/main">
  <authors>
    <author>作成者</author>
  </authors>
  <commentList>
    <comment ref="D24" authorId="0">
      <text>
        <r>
          <rPr>
            <b/>
            <sz val="9"/>
            <color indexed="81"/>
            <rFont val="MS P ゴシック"/>
          </rPr>
          <t>注意点:</t>
        </r>
        <r>
          <rPr>
            <sz val="9"/>
            <color indexed="81"/>
            <rFont val="MS P ゴシック"/>
          </rPr>
          <t xml:space="preserve">
現状の付加価値額は、令和６年度データ（令和７年度のデータがあれば、令和７年度のデータ）を用いて算出します。
</t>
        </r>
      </text>
    </comment>
    <comment ref="D39" authorId="0">
      <text>
        <r>
          <rPr>
            <b/>
            <sz val="9"/>
            <color indexed="81"/>
            <rFont val="MS P ゴシック"/>
          </rPr>
          <t>注意点:</t>
        </r>
        <r>
          <rPr>
            <sz val="9"/>
            <color indexed="81"/>
            <rFont val="MS P ゴシック"/>
          </rPr>
          <t xml:space="preserve">
労働生産性＝付加価値額÷総労働時間（農業及び農作業受託に関わるものに限る。）
または、
労働生産性＝付加価値額÷労働人数（農業及び農作業受託に関わるものに限る。）</t>
        </r>
      </text>
    </comment>
    <comment ref="H10" authorId="0">
      <text>
        <r>
          <rPr>
            <b/>
            <sz val="9"/>
            <color indexed="81"/>
            <rFont val="MS P ゴシック"/>
          </rPr>
          <t>注意点:</t>
        </r>
        <r>
          <rPr>
            <sz val="9"/>
            <color indexed="81"/>
            <rFont val="MS P ゴシック"/>
          </rPr>
          <t xml:space="preserve">
現状面積は、原則、経営全体の面積とします。拡大面積は導入等しようとする機械等と関連する作目の経営面積を拡大する場合を言います。</t>
        </r>
      </text>
    </comment>
    <comment ref="E45" authorId="0">
      <text>
        <r>
          <rPr>
            <b/>
            <sz val="9"/>
            <color indexed="81"/>
            <rFont val="MS P ゴシック"/>
          </rPr>
          <t xml:space="preserve">※注意点:
</t>
        </r>
        <r>
          <rPr>
            <sz val="9"/>
            <color indexed="81"/>
            <rFont val="MS P ゴシック"/>
          </rPr>
          <t>①と②をの要件をいずれも満たす場合</t>
        </r>
        <r>
          <rPr>
            <b/>
            <sz val="9"/>
            <color indexed="81"/>
            <rFont val="MS P ゴシック"/>
          </rPr>
          <t xml:space="preserve">
</t>
        </r>
        <r>
          <rPr>
            <sz val="9"/>
            <color indexed="81"/>
            <rFont val="MS P ゴシック"/>
          </rPr>
          <t>①交付対象者が、農業の生産性の向上等を図るスマート農業技術の活用の促進に関する法律の認定を受けていること。
②本事業により導入等を予定している全ての機械・施設が当該計画のスマート農業技術と一致すること。</t>
        </r>
      </text>
    </comment>
    <comment ref="H64" authorId="0">
      <text>
        <r>
          <rPr>
            <b/>
            <sz val="9"/>
            <color indexed="81"/>
            <rFont val="MS P ゴシック"/>
          </rPr>
          <t>作成者:</t>
        </r>
        <r>
          <rPr>
            <sz val="9"/>
            <color indexed="81"/>
            <rFont val="MS P ゴシック"/>
          </rPr>
          <t xml:space="preserve">
労働者災害補償保険及び雇用保険に加入していること※個人経営体を除く</t>
        </r>
      </text>
    </comment>
    <comment ref="H65" authorId="0">
      <text>
        <r>
          <rPr>
            <b/>
            <sz val="9"/>
            <color indexed="81"/>
            <rFont val="MS P ゴシック"/>
          </rPr>
          <t>作成者:</t>
        </r>
        <r>
          <rPr>
            <sz val="9"/>
            <color indexed="81"/>
            <rFont val="MS P ゴシック"/>
          </rPr>
          <t xml:space="preserve">
厚生年金保険及び健康保険に加入していること</t>
        </r>
      </text>
    </comment>
  </commentList>
</comments>
</file>

<file path=xl/comments3.xml><?xml version="1.0" encoding="utf-8"?>
<comments xmlns="http://schemas.openxmlformats.org/spreadsheetml/2006/main">
  <authors>
    <author>作成者</author>
  </authors>
  <commentList>
    <comment ref="D6" authorId="0">
      <text>
        <r>
          <rPr>
            <sz val="9"/>
            <color indexed="81"/>
            <rFont val="MS P ゴシック"/>
          </rPr>
          <t>注意点:
現状の付加価値額は、R6年度データを用いて算出します。R７年度のデータが確定している場合は、R7年度のデータを用いて算出します。</t>
        </r>
      </text>
    </comment>
    <comment ref="I6" authorId="0">
      <text>
        <r>
          <rPr>
            <b/>
            <sz val="9"/>
            <color indexed="81"/>
            <rFont val="MS P ゴシック"/>
          </rPr>
          <t>作成者:</t>
        </r>
        <r>
          <rPr>
            <sz val="9"/>
            <color indexed="81"/>
            <rFont val="MS P ゴシック"/>
          </rPr>
          <t xml:space="preserve">
令和７年度補正より前年度データを現状年としても3/4はしません</t>
        </r>
      </text>
    </comment>
  </commentList>
</comments>
</file>

<file path=xl/comments4.xml><?xml version="1.0" encoding="utf-8"?>
<comments xmlns="http://schemas.openxmlformats.org/spreadsheetml/2006/main">
  <authors>
    <author>作成者</author>
  </authors>
  <commentList>
    <comment ref="H10" authorId="0">
      <text>
        <r>
          <rPr>
            <b/>
            <sz val="9"/>
            <color indexed="81"/>
            <rFont val="MS P ゴシック"/>
          </rPr>
          <t>注意点:</t>
        </r>
        <r>
          <rPr>
            <sz val="9"/>
            <color indexed="81"/>
            <rFont val="MS P ゴシック"/>
          </rPr>
          <t xml:space="preserve">
現状面積は、原則、経営全体の面積とします。拡大面積は導入等しようとする機械等と関連する作目の経営面積を拡大する場合を言います。</t>
        </r>
      </text>
    </comment>
    <comment ref="D24" authorId="0">
      <text>
        <r>
          <rPr>
            <b/>
            <sz val="9"/>
            <color indexed="81"/>
            <rFont val="MS P ゴシック"/>
          </rPr>
          <t>注意点:</t>
        </r>
        <r>
          <rPr>
            <sz val="9"/>
            <color indexed="81"/>
            <rFont val="MS P ゴシック"/>
          </rPr>
          <t xml:space="preserve">
現状の付加価値額は、令和６年度データ（令和６年度のデータがない場合は、令和５年度のデータ）を用いて算出します。</t>
        </r>
      </text>
    </comment>
    <comment ref="D39" authorId="0">
      <text>
        <r>
          <rPr>
            <b/>
            <sz val="9"/>
            <color indexed="81"/>
            <rFont val="MS P ゴシック"/>
          </rPr>
          <t>注意点:</t>
        </r>
        <r>
          <rPr>
            <sz val="9"/>
            <color indexed="81"/>
            <rFont val="MS P ゴシック"/>
          </rPr>
          <t xml:space="preserve">
労働生産性＝付加価値額÷総労働時間（農業及び農作業受託に関わるものに限る。）
または、
労働生産性＝付加価値額÷労働人数（農業及び農作業受託に関わるものに限る。）</t>
        </r>
      </text>
    </comment>
    <comment ref="E45" authorId="0">
      <text>
        <r>
          <rPr>
            <b/>
            <sz val="9"/>
            <color indexed="81"/>
            <rFont val="MS P ゴシック"/>
          </rPr>
          <t xml:space="preserve">※注意点:
</t>
        </r>
        <r>
          <rPr>
            <sz val="9"/>
            <color indexed="81"/>
            <rFont val="MS P ゴシック"/>
          </rPr>
          <t>①と②をの要件をいずれも満たす場合</t>
        </r>
        <r>
          <rPr>
            <b/>
            <sz val="9"/>
            <color indexed="81"/>
            <rFont val="MS P ゴシック"/>
          </rPr>
          <t xml:space="preserve">
</t>
        </r>
        <r>
          <rPr>
            <sz val="9"/>
            <color indexed="81"/>
            <rFont val="MS P ゴシック"/>
          </rPr>
          <t>①交付対象者が、農業の生産性の向上等を図るスマート農業技術の活用の促進に関する法律の認定を受けていること。
②本事業により導入等を予定している全ての機械・施設が当該計画のスマート農業技術と一致すること。</t>
        </r>
      </text>
    </comment>
  </commentList>
</comments>
</file>

<file path=xl/sharedStrings.xml><?xml version="1.0" encoding="utf-8"?>
<sst xmlns="http://schemas.openxmlformats.org/spreadsheetml/2006/main" xmlns:r="http://schemas.openxmlformats.org/officeDocument/2006/relationships" count="230" uniqueCount="230">
  <si>
    <t>諸材料費</t>
    <rPh sb="0" eb="1">
      <t>ショ</t>
    </rPh>
    <rPh sb="1" eb="4">
      <t>ザイリョウヒ</t>
    </rPh>
    <phoneticPr fontId="4"/>
  </si>
  <si>
    <t>地区名</t>
    <rPh sb="0" eb="2">
      <t>チク</t>
    </rPh>
    <rPh sb="2" eb="3">
      <t>メイ</t>
    </rPh>
    <phoneticPr fontId="4"/>
  </si>
  <si>
    <t>1000万円以上</t>
    <rPh sb="4" eb="6">
      <t>マンエン</t>
    </rPh>
    <rPh sb="6" eb="8">
      <t>イジョウ</t>
    </rPh>
    <phoneticPr fontId="4"/>
  </si>
  <si>
    <t>市町村名</t>
    <rPh sb="0" eb="3">
      <t>シチョウソン</t>
    </rPh>
    <rPh sb="3" eb="4">
      <t>メイ</t>
    </rPh>
    <phoneticPr fontId="4"/>
  </si>
  <si>
    <t>３．経営体毎の添付資料</t>
    <rPh sb="2" eb="5">
      <t>ケイエイタイ</t>
    </rPh>
    <rPh sb="5" eb="6">
      <t>ゴト</t>
    </rPh>
    <rPh sb="7" eb="9">
      <t>テンプ</t>
    </rPh>
    <rPh sb="9" eb="11">
      <t>シリョウ</t>
    </rPh>
    <phoneticPr fontId="4"/>
  </si>
  <si>
    <t>□</t>
  </si>
  <si>
    <t>⑤</t>
  </si>
  <si>
    <t>目標値</t>
    <rPh sb="0" eb="2">
      <t>モクヒョウ</t>
    </rPh>
    <rPh sb="2" eb="3">
      <t>チ</t>
    </rPh>
    <phoneticPr fontId="4"/>
  </si>
  <si>
    <t>300万円以上</t>
    <rPh sb="3" eb="5">
      <t>マンエン</t>
    </rPh>
    <rPh sb="5" eb="7">
      <t>イジョウ</t>
    </rPh>
    <phoneticPr fontId="4"/>
  </si>
  <si>
    <t>経営体名③</t>
    <rPh sb="0" eb="3">
      <t>ケイエイタイ</t>
    </rPh>
    <rPh sb="3" eb="4">
      <t>メイ</t>
    </rPh>
    <phoneticPr fontId="4"/>
  </si>
  <si>
    <t>労働環境の改善</t>
    <rPh sb="0" eb="4">
      <t>ロウドウカンキョウ</t>
    </rPh>
    <rPh sb="5" eb="7">
      <t>カイゼン</t>
    </rPh>
    <phoneticPr fontId="4"/>
  </si>
  <si>
    <t>④</t>
  </si>
  <si>
    <t>人件費</t>
    <rPh sb="0" eb="3">
      <t>ジンケンヒ</t>
    </rPh>
    <phoneticPr fontId="4"/>
  </si>
  <si>
    <t>収入</t>
    <rPh sb="0" eb="2">
      <t>シュウニュウ</t>
    </rPh>
    <phoneticPr fontId="4"/>
  </si>
  <si>
    <t>農具費</t>
    <rPh sb="0" eb="2">
      <t>ノウグ</t>
    </rPh>
    <rPh sb="2" eb="3">
      <t>ヒ</t>
    </rPh>
    <phoneticPr fontId="4"/>
  </si>
  <si>
    <t>給料手当</t>
    <rPh sb="0" eb="2">
      <t>キュウリョウ</t>
    </rPh>
    <rPh sb="2" eb="4">
      <t>テアテ</t>
    </rPh>
    <phoneticPr fontId="4"/>
  </si>
  <si>
    <t>売上高</t>
    <rPh sb="0" eb="3">
      <t>ウリアゲタカ</t>
    </rPh>
    <phoneticPr fontId="4"/>
  </si>
  <si>
    <t>３点</t>
    <rPh sb="1" eb="2">
      <t>テン</t>
    </rPh>
    <phoneticPr fontId="4"/>
  </si>
  <si>
    <t>役員報酬</t>
    <rPh sb="0" eb="2">
      <t>ヤクイン</t>
    </rPh>
    <rPh sb="2" eb="4">
      <t>ホウシュウ</t>
    </rPh>
    <phoneticPr fontId="4"/>
  </si>
  <si>
    <t>６点</t>
    <rPh sb="1" eb="2">
      <t>テン</t>
    </rPh>
    <phoneticPr fontId="4"/>
  </si>
  <si>
    <t>②</t>
  </si>
  <si>
    <t>経営管理の高度化</t>
    <rPh sb="0" eb="2">
      <t>ケイエイ</t>
    </rPh>
    <rPh sb="2" eb="4">
      <t>カンリ</t>
    </rPh>
    <rPh sb="5" eb="8">
      <t>コウドカ</t>
    </rPh>
    <phoneticPr fontId="4"/>
  </si>
  <si>
    <t>１．市町村毎の添付資料</t>
    <rPh sb="2" eb="5">
      <t>シチョウソン</t>
    </rPh>
    <rPh sb="5" eb="6">
      <t>ゴト</t>
    </rPh>
    <rPh sb="7" eb="9">
      <t>テンプ</t>
    </rPh>
    <rPh sb="9" eb="11">
      <t>シリョウ</t>
    </rPh>
    <phoneticPr fontId="4"/>
  </si>
  <si>
    <t>付加価値額の拡大</t>
    <rPh sb="0" eb="2">
      <t>フカ</t>
    </rPh>
    <rPh sb="2" eb="4">
      <t>カチ</t>
    </rPh>
    <rPh sb="4" eb="5">
      <t>ガク</t>
    </rPh>
    <rPh sb="6" eb="8">
      <t>カクダイ</t>
    </rPh>
    <phoneticPr fontId="4"/>
  </si>
  <si>
    <t>単収(kg/10a)</t>
    <rPh sb="0" eb="2">
      <t>タンシュウ</t>
    </rPh>
    <phoneticPr fontId="18"/>
  </si>
  <si>
    <t>現状
（　　　　　年）</t>
    <rPh sb="0" eb="2">
      <t>ゲンジョウ</t>
    </rPh>
    <rPh sb="9" eb="10">
      <t>ネン</t>
    </rPh>
    <phoneticPr fontId="4"/>
  </si>
  <si>
    <t>R10-R7</t>
  </si>
  <si>
    <t>役員報酬＋法定福利費＋労務費</t>
    <rPh sb="0" eb="4">
      <t>ヤクインホウシュウ</t>
    </rPh>
    <rPh sb="5" eb="10">
      <t>ホウテイフクリヒ</t>
    </rPh>
    <rPh sb="11" eb="14">
      <t>ロウムヒ</t>
    </rPh>
    <phoneticPr fontId="4"/>
  </si>
  <si>
    <t>市町村の本補助金の交付に関する規定又は要綱等</t>
    <rPh sb="0" eb="3">
      <t>シチョウソン</t>
    </rPh>
    <rPh sb="4" eb="5">
      <t>ホン</t>
    </rPh>
    <rPh sb="5" eb="8">
      <t>ホジョキン</t>
    </rPh>
    <rPh sb="9" eb="11">
      <t>コウフ</t>
    </rPh>
    <rPh sb="12" eb="13">
      <t>カン</t>
    </rPh>
    <rPh sb="15" eb="17">
      <t>キテイ</t>
    </rPh>
    <rPh sb="17" eb="18">
      <t>マタ</t>
    </rPh>
    <rPh sb="19" eb="21">
      <t>ヨウコウ</t>
    </rPh>
    <rPh sb="21" eb="22">
      <t>トウ</t>
    </rPh>
    <phoneticPr fontId="4"/>
  </si>
  <si>
    <t>２．事業実施地区毎の添付資料</t>
    <rPh sb="2" eb="4">
      <t>ジギョウ</t>
    </rPh>
    <rPh sb="4" eb="6">
      <t>ジッシ</t>
    </rPh>
    <rPh sb="6" eb="8">
      <t>チク</t>
    </rPh>
    <rPh sb="8" eb="9">
      <t>ゴト</t>
    </rPh>
    <rPh sb="10" eb="12">
      <t>テンプ</t>
    </rPh>
    <rPh sb="12" eb="14">
      <t>シリョウ</t>
    </rPh>
    <phoneticPr fontId="4"/>
  </si>
  <si>
    <t>R7-R4</t>
  </si>
  <si>
    <t>①</t>
  </si>
  <si>
    <t>経営体名：</t>
    <rPh sb="0" eb="3">
      <t>ケイエイタイ</t>
    </rPh>
    <rPh sb="3" eb="4">
      <t>メイ</t>
    </rPh>
    <phoneticPr fontId="4"/>
  </si>
  <si>
    <t>ア　労働生産性の拡大率</t>
    <rPh sb="2" eb="7">
      <t>ロウドウセイサンセイ</t>
    </rPh>
    <rPh sb="8" eb="11">
      <t>カクダイリツ</t>
    </rPh>
    <phoneticPr fontId="4"/>
  </si>
  <si>
    <t>配分基準項目</t>
    <rPh sb="0" eb="2">
      <t>ハイブン</t>
    </rPh>
    <rPh sb="2" eb="4">
      <t>キジュン</t>
    </rPh>
    <rPh sb="4" eb="6">
      <t>コウモク</t>
    </rPh>
    <phoneticPr fontId="4"/>
  </si>
  <si>
    <t>ASIAGAP認定証</t>
    <rPh sb="7" eb="9">
      <t>ニンテイ</t>
    </rPh>
    <rPh sb="9" eb="10">
      <t>ショウ</t>
    </rPh>
    <phoneticPr fontId="4"/>
  </si>
  <si>
    <t>点数</t>
    <rPh sb="0" eb="2">
      <t>テンスウ</t>
    </rPh>
    <phoneticPr fontId="4"/>
  </si>
  <si>
    <t>ポイント</t>
  </si>
  <si>
    <t>R8</t>
  </si>
  <si>
    <t>ポイント獲得理由</t>
    <rPh sb="4" eb="6">
      <t>カクトク</t>
    </rPh>
    <rPh sb="6" eb="8">
      <t>リユウ</t>
    </rPh>
    <phoneticPr fontId="4"/>
  </si>
  <si>
    <t>市町村チェック</t>
    <rPh sb="0" eb="3">
      <t>シチョウソン</t>
    </rPh>
    <phoneticPr fontId="4"/>
  </si>
  <si>
    <t>確認した根拠資料</t>
    <rPh sb="0" eb="2">
      <t>カクニン</t>
    </rPh>
    <rPh sb="4" eb="6">
      <t>コンキョ</t>
    </rPh>
    <rPh sb="6" eb="8">
      <t>シリョウ</t>
    </rPh>
    <phoneticPr fontId="4"/>
  </si>
  <si>
    <t>労働保険に加入している。</t>
    <rPh sb="0" eb="4">
      <t>ロウドウホケン</t>
    </rPh>
    <rPh sb="5" eb="7">
      <t>カニュウ</t>
    </rPh>
    <phoneticPr fontId="4"/>
  </si>
  <si>
    <t>R9</t>
  </si>
  <si>
    <t>２点</t>
    <rPh sb="1" eb="2">
      <t>テン</t>
    </rPh>
    <phoneticPr fontId="4"/>
  </si>
  <si>
    <t>１点</t>
    <rPh sb="1" eb="2">
      <t>テン</t>
    </rPh>
    <phoneticPr fontId="4"/>
  </si>
  <si>
    <t>女性の取組</t>
    <rPh sb="0" eb="2">
      <t>ジョセイ</t>
    </rPh>
    <rPh sb="3" eb="5">
      <t>トリクミ</t>
    </rPh>
    <phoneticPr fontId="4"/>
  </si>
  <si>
    <t>（円）</t>
    <rPh sb="1" eb="2">
      <t>エン</t>
    </rPh>
    <phoneticPr fontId="4"/>
  </si>
  <si>
    <t>現状値（いずれか）</t>
    <rPh sb="0" eb="1">
      <t>ゲン</t>
    </rPh>
    <rPh sb="1" eb="2">
      <t>ジョウ</t>
    </rPh>
    <rPh sb="2" eb="3">
      <t>チ</t>
    </rPh>
    <phoneticPr fontId="4"/>
  </si>
  <si>
    <t>拡大率</t>
    <rPh sb="0" eb="2">
      <t>カクダイ</t>
    </rPh>
    <rPh sb="2" eb="3">
      <t>リツ</t>
    </rPh>
    <phoneticPr fontId="4"/>
  </si>
  <si>
    <t>収入総額</t>
    <rPh sb="0" eb="2">
      <t>シュウニュウ</t>
    </rPh>
    <rPh sb="2" eb="4">
      <t>ソウガク</t>
    </rPh>
    <phoneticPr fontId="4"/>
  </si>
  <si>
    <t>20点</t>
    <rPh sb="2" eb="3">
      <t>テン</t>
    </rPh>
    <phoneticPr fontId="4"/>
  </si>
  <si>
    <t>費用総額</t>
    <rPh sb="0" eb="2">
      <t>ヒヨウ</t>
    </rPh>
    <rPh sb="2" eb="4">
      <t>ソウガク</t>
    </rPh>
    <phoneticPr fontId="4"/>
  </si>
  <si>
    <t>③</t>
  </si>
  <si>
    <t>（県様式３－２）Ｒ３補正用　付加価値額の拡大チェック表の参考様式</t>
    <rPh sb="1" eb="2">
      <t>ケン</t>
    </rPh>
    <rPh sb="2" eb="4">
      <t>ヨウシキ</t>
    </rPh>
    <rPh sb="10" eb="12">
      <t>ホセイ</t>
    </rPh>
    <rPh sb="12" eb="13">
      <t>ヨウ</t>
    </rPh>
    <rPh sb="14" eb="16">
      <t>フカ</t>
    </rPh>
    <rPh sb="16" eb="18">
      <t>カチ</t>
    </rPh>
    <rPh sb="18" eb="19">
      <t>ガク</t>
    </rPh>
    <rPh sb="20" eb="22">
      <t>カクダイ</t>
    </rPh>
    <rPh sb="26" eb="27">
      <t>ヒョウ</t>
    </rPh>
    <rPh sb="28" eb="30">
      <t>サンコウ</t>
    </rPh>
    <rPh sb="30" eb="32">
      <t>ヨウシキ</t>
    </rPh>
    <phoneticPr fontId="4"/>
  </si>
  <si>
    <t>資料名</t>
    <rPh sb="0" eb="2">
      <t>シリョウ</t>
    </rPh>
    <rPh sb="2" eb="3">
      <t>メイ</t>
    </rPh>
    <phoneticPr fontId="4"/>
  </si>
  <si>
    <t>経営体名①</t>
    <rPh sb="0" eb="3">
      <t>ケイエイタイ</t>
    </rPh>
    <rPh sb="3" eb="4">
      <t>メイ</t>
    </rPh>
    <phoneticPr fontId="4"/>
  </si>
  <si>
    <t>R7-R3</t>
  </si>
  <si>
    <t>経営体名②</t>
    <rPh sb="0" eb="3">
      <t>ケイエイタイ</t>
    </rPh>
    <rPh sb="3" eb="4">
      <t>メイ</t>
    </rPh>
    <phoneticPr fontId="4"/>
  </si>
  <si>
    <t>経営体名④</t>
    <rPh sb="0" eb="3">
      <t>ケイエイタイ</t>
    </rPh>
    <rPh sb="3" eb="4">
      <t>メイ</t>
    </rPh>
    <phoneticPr fontId="4"/>
  </si>
  <si>
    <t>農業経営改善計画（or青年等就農計画）＆認定通知</t>
    <rPh sb="0" eb="2">
      <t>ノウギョウ</t>
    </rPh>
    <rPh sb="2" eb="4">
      <t>ケイエイ</t>
    </rPh>
    <rPh sb="4" eb="6">
      <t>カイゼン</t>
    </rPh>
    <rPh sb="6" eb="8">
      <t>ケイカク</t>
    </rPh>
    <rPh sb="11" eb="18">
      <t>セイネントウシュウノウケイカク</t>
    </rPh>
    <rPh sb="20" eb="22">
      <t>ニンテイ</t>
    </rPh>
    <rPh sb="22" eb="24">
      <t>ツウチ</t>
    </rPh>
    <phoneticPr fontId="4"/>
  </si>
  <si>
    <t>事業費の根拠資料（参考見積書等）</t>
    <rPh sb="0" eb="3">
      <t>ジギョウヒ</t>
    </rPh>
    <rPh sb="4" eb="8">
      <t>コンキョシリョウ</t>
    </rPh>
    <rPh sb="9" eb="11">
      <t>サンコウ</t>
    </rPh>
    <rPh sb="11" eb="13">
      <t>ミツ</t>
    </rPh>
    <rPh sb="13" eb="14">
      <t>ショ</t>
    </rPh>
    <rPh sb="14" eb="15">
      <t>トウ</t>
    </rPh>
    <phoneticPr fontId="4"/>
  </si>
  <si>
    <t>45％以上</t>
    <rPh sb="3" eb="5">
      <t>イジョウ</t>
    </rPh>
    <phoneticPr fontId="4"/>
  </si>
  <si>
    <t>導入機械・施設の概要がわかるもの（カタログ等）</t>
    <rPh sb="0" eb="2">
      <t>ドウニュウ</t>
    </rPh>
    <rPh sb="2" eb="4">
      <t>キカイ</t>
    </rPh>
    <rPh sb="5" eb="7">
      <t>シセツ</t>
    </rPh>
    <rPh sb="8" eb="10">
      <t>ガイヨウ</t>
    </rPh>
    <rPh sb="21" eb="22">
      <t>トウ</t>
    </rPh>
    <phoneticPr fontId="4"/>
  </si>
  <si>
    <t>売上原価</t>
    <rPh sb="0" eb="2">
      <t>ウリアゲ</t>
    </rPh>
    <rPh sb="2" eb="4">
      <t>ゲンカ</t>
    </rPh>
    <phoneticPr fontId="4"/>
  </si>
  <si>
    <t>（参考様式）付加価値額の算定根拠</t>
    <rPh sb="1" eb="3">
      <t>サンコウ</t>
    </rPh>
    <rPh sb="3" eb="5">
      <t>ヨウシキ</t>
    </rPh>
    <rPh sb="6" eb="8">
      <t>フカ</t>
    </rPh>
    <rPh sb="8" eb="10">
      <t>カチ</t>
    </rPh>
    <rPh sb="10" eb="11">
      <t>ガク</t>
    </rPh>
    <rPh sb="12" eb="14">
      <t>サンテイ</t>
    </rPh>
    <rPh sb="14" eb="16">
      <t>コンキョ</t>
    </rPh>
    <phoneticPr fontId="4"/>
  </si>
  <si>
    <t>要望調査時</t>
    <rPh sb="0" eb="2">
      <t>ヨウボウ</t>
    </rPh>
    <rPh sb="2" eb="4">
      <t>チョウサ</t>
    </rPh>
    <rPh sb="4" eb="5">
      <t>ジ</t>
    </rPh>
    <phoneticPr fontId="4"/>
  </si>
  <si>
    <t>〇</t>
  </si>
  <si>
    <t>11％以上</t>
    <rPh sb="3" eb="5">
      <t>イジョウ</t>
    </rPh>
    <phoneticPr fontId="4"/>
  </si>
  <si>
    <t>導入機械・施設の規模決定根拠</t>
    <rPh sb="0" eb="2">
      <t>ドウニュウ</t>
    </rPh>
    <rPh sb="2" eb="4">
      <t>キカイ</t>
    </rPh>
    <rPh sb="5" eb="7">
      <t>シセツ</t>
    </rPh>
    <rPh sb="8" eb="10">
      <t>キボ</t>
    </rPh>
    <rPh sb="10" eb="12">
      <t>ケッテイ</t>
    </rPh>
    <rPh sb="12" eb="14">
      <t>コンキョ</t>
    </rPh>
    <phoneticPr fontId="4"/>
  </si>
  <si>
    <t>　＋保有機械一覧</t>
    <rPh sb="2" eb="4">
      <t>ホユウ</t>
    </rPh>
    <rPh sb="4" eb="6">
      <t>キカイ</t>
    </rPh>
    <rPh sb="6" eb="8">
      <t>イチラン</t>
    </rPh>
    <phoneticPr fontId="4"/>
  </si>
  <si>
    <r>
      <rPr>
        <sz val="9"/>
        <color auto="1"/>
        <rFont val="ＭＳ Ｐ明朝"/>
      </rPr>
      <t>（※法人、集落営農組織(任意)の場合）</t>
    </r>
    <r>
      <rPr>
        <sz val="11"/>
        <color auto="1"/>
        <rFont val="ＭＳ Ｐ明朝"/>
      </rPr>
      <t xml:space="preserve">
機械導入、補助事業申請の決議が分かる資料（総会資料等）</t>
    </r>
    <rPh sb="2" eb="4">
      <t>ホウジン</t>
    </rPh>
    <rPh sb="5" eb="7">
      <t>シュウラク</t>
    </rPh>
    <rPh sb="7" eb="9">
      <t>エイノウ</t>
    </rPh>
    <rPh sb="9" eb="11">
      <t>ソシキ</t>
    </rPh>
    <rPh sb="12" eb="14">
      <t>ニンイ</t>
    </rPh>
    <rPh sb="16" eb="18">
      <t>バアイ</t>
    </rPh>
    <rPh sb="20" eb="22">
      <t>キカイ</t>
    </rPh>
    <rPh sb="22" eb="24">
      <t>ドウニュウ</t>
    </rPh>
    <rPh sb="25" eb="27">
      <t>ホジョ</t>
    </rPh>
    <rPh sb="27" eb="29">
      <t>ジギョウ</t>
    </rPh>
    <rPh sb="29" eb="31">
      <t>シンセイ</t>
    </rPh>
    <rPh sb="32" eb="34">
      <t>ケツギ</t>
    </rPh>
    <rPh sb="35" eb="36">
      <t>ワ</t>
    </rPh>
    <rPh sb="38" eb="40">
      <t>シリョウ</t>
    </rPh>
    <rPh sb="41" eb="45">
      <t>ソウカイシリョウ</t>
    </rPh>
    <rPh sb="45" eb="46">
      <t>ナド</t>
    </rPh>
    <phoneticPr fontId="4"/>
  </si>
  <si>
    <t>青色申告を証する書類</t>
    <rPh sb="0" eb="2">
      <t>アオイロ</t>
    </rPh>
    <rPh sb="2" eb="4">
      <t>シンコク</t>
    </rPh>
    <rPh sb="5" eb="6">
      <t>ショウ</t>
    </rPh>
    <rPh sb="8" eb="10">
      <t>ショルイ</t>
    </rPh>
    <phoneticPr fontId="4"/>
  </si>
  <si>
    <t>成果目標に係る現状及び目標年度までの各年度の目標の設定根拠資料</t>
    <rPh sb="0" eb="2">
      <t>セイカ</t>
    </rPh>
    <rPh sb="2" eb="4">
      <t>モクヒョウ</t>
    </rPh>
    <rPh sb="5" eb="6">
      <t>カカ</t>
    </rPh>
    <rPh sb="7" eb="9">
      <t>ゲンジョウ</t>
    </rPh>
    <rPh sb="9" eb="10">
      <t>オヨ</t>
    </rPh>
    <rPh sb="11" eb="13">
      <t>モクヒョウ</t>
    </rPh>
    <rPh sb="13" eb="15">
      <t>ネンド</t>
    </rPh>
    <rPh sb="18" eb="21">
      <t>カクネンド</t>
    </rPh>
    <rPh sb="22" eb="24">
      <t>モクヒョウ</t>
    </rPh>
    <rPh sb="25" eb="29">
      <t>セッテイコンキョ</t>
    </rPh>
    <rPh sb="29" eb="31">
      <t>シリョウ</t>
    </rPh>
    <phoneticPr fontId="4"/>
  </si>
  <si>
    <t>R7</t>
  </si>
  <si>
    <t>要綱の該当箇所</t>
    <rPh sb="0" eb="2">
      <t>ヨウコウ</t>
    </rPh>
    <rPh sb="3" eb="5">
      <t>ガイトウ</t>
    </rPh>
    <rPh sb="5" eb="7">
      <t>カショ</t>
    </rPh>
    <phoneticPr fontId="4"/>
  </si>
  <si>
    <t>　＋機械・施設の利用計画（現状と将来計画の面積等）</t>
    <rPh sb="2" eb="4">
      <t>キカイ</t>
    </rPh>
    <rPh sb="5" eb="7">
      <t>シセツ</t>
    </rPh>
    <rPh sb="8" eb="10">
      <t>リヨウ</t>
    </rPh>
    <rPh sb="10" eb="12">
      <t>ケイカク</t>
    </rPh>
    <rPh sb="13" eb="15">
      <t>ゲンジョウ</t>
    </rPh>
    <rPh sb="16" eb="18">
      <t>ショウライ</t>
    </rPh>
    <rPh sb="18" eb="20">
      <t>ケイカク</t>
    </rPh>
    <rPh sb="21" eb="23">
      <t>メンセキ</t>
    </rPh>
    <rPh sb="23" eb="24">
      <t>トウ</t>
    </rPh>
    <phoneticPr fontId="4"/>
  </si>
  <si>
    <t>（※要綱の内容により、添付資料が変更となる可能性があります。）</t>
    <rPh sb="2" eb="4">
      <t>ヨウコウ</t>
    </rPh>
    <rPh sb="5" eb="7">
      <t>ナイヨウ</t>
    </rPh>
    <rPh sb="11" eb="13">
      <t>テンプ</t>
    </rPh>
    <rPh sb="13" eb="15">
      <t>シリョウ</t>
    </rPh>
    <rPh sb="16" eb="18">
      <t>ヘンコウ</t>
    </rPh>
    <rPh sb="21" eb="24">
      <t>カノウセイ</t>
    </rPh>
    <phoneticPr fontId="4"/>
  </si>
  <si>
    <t>環境配慮の取組</t>
    <rPh sb="0" eb="2">
      <t>カンキョウ</t>
    </rPh>
    <rPh sb="2" eb="4">
      <t>ハイリョ</t>
    </rPh>
    <rPh sb="5" eb="7">
      <t>トリク</t>
    </rPh>
    <phoneticPr fontId="4"/>
  </si>
  <si>
    <t>合計</t>
    <rPh sb="0" eb="2">
      <t>ゴウケイ</t>
    </rPh>
    <phoneticPr fontId="4"/>
  </si>
  <si>
    <t>費用</t>
    <rPh sb="0" eb="2">
      <t>ヒヨウ</t>
    </rPh>
    <phoneticPr fontId="4"/>
  </si>
  <si>
    <t>付加価値額（現状値）</t>
    <rPh sb="0" eb="4">
      <t>フカカチ</t>
    </rPh>
    <rPh sb="4" eb="5">
      <t>ガク</t>
    </rPh>
    <rPh sb="6" eb="8">
      <t>ゲンジョウ</t>
    </rPh>
    <rPh sb="8" eb="9">
      <t>チ</t>
    </rPh>
    <phoneticPr fontId="4"/>
  </si>
  <si>
    <t>期末農産物棚卸高</t>
    <rPh sb="0" eb="2">
      <t>キマツ</t>
    </rPh>
    <rPh sb="2" eb="5">
      <t>ノウサンブツ</t>
    </rPh>
    <rPh sb="5" eb="7">
      <t>タナオロシ</t>
    </rPh>
    <rPh sb="7" eb="8">
      <t>ダカ</t>
    </rPh>
    <phoneticPr fontId="4"/>
  </si>
  <si>
    <t>算出方法</t>
    <rPh sb="0" eb="2">
      <t>サンシュツ</t>
    </rPh>
    <rPh sb="2" eb="4">
      <t>ホウホウ</t>
    </rPh>
    <phoneticPr fontId="4"/>
  </si>
  <si>
    <t>R3</t>
  </si>
  <si>
    <t>R4</t>
  </si>
  <si>
    <t>種苗費</t>
    <rPh sb="0" eb="2">
      <t>シュビョウ</t>
    </rPh>
    <rPh sb="2" eb="3">
      <t>ヒ</t>
    </rPh>
    <phoneticPr fontId="4"/>
  </si>
  <si>
    <t>R5</t>
  </si>
  <si>
    <t>拡大額</t>
    <rPh sb="0" eb="2">
      <t>カクダイ</t>
    </rPh>
    <rPh sb="2" eb="3">
      <t>ガク</t>
    </rPh>
    <phoneticPr fontId="4"/>
  </si>
  <si>
    <t>荷造運賃</t>
    <rPh sb="0" eb="4">
      <t>ニヅクリウンチン</t>
    </rPh>
    <phoneticPr fontId="4"/>
  </si>
  <si>
    <t>１年目
（　　　　　年）</t>
    <rPh sb="1" eb="2">
      <t>ネン</t>
    </rPh>
    <rPh sb="2" eb="3">
      <t>メ</t>
    </rPh>
    <rPh sb="10" eb="11">
      <t>ネン</t>
    </rPh>
    <phoneticPr fontId="4"/>
  </si>
  <si>
    <t>２年目
（　　　　　年）</t>
    <rPh sb="1" eb="3">
      <t>ネンメ</t>
    </rPh>
    <rPh sb="10" eb="11">
      <t>ネン</t>
    </rPh>
    <phoneticPr fontId="4"/>
  </si>
  <si>
    <t>３年目
（　　　　　年）</t>
    <rPh sb="1" eb="3">
      <t>ネンメ</t>
    </rPh>
    <rPh sb="10" eb="11">
      <t>ネン</t>
    </rPh>
    <phoneticPr fontId="4"/>
  </si>
  <si>
    <t>備考</t>
    <rPh sb="0" eb="2">
      <t>ビコウ</t>
    </rPh>
    <phoneticPr fontId="4"/>
  </si>
  <si>
    <t>経営規模(a)</t>
    <rPh sb="0" eb="2">
      <t>ケイエイ</t>
    </rPh>
    <rPh sb="2" eb="4">
      <t>キボ</t>
    </rPh>
    <phoneticPr fontId="18"/>
  </si>
  <si>
    <t>単価（円）</t>
    <rPh sb="0" eb="2">
      <t>タンカ</t>
    </rPh>
    <rPh sb="3" eb="4">
      <t>エン</t>
    </rPh>
    <phoneticPr fontId="18"/>
  </si>
  <si>
    <t>売上高(円)</t>
    <rPh sb="0" eb="3">
      <t>ウリアゲダカ</t>
    </rPh>
    <rPh sb="4" eb="5">
      <t>エン</t>
    </rPh>
    <phoneticPr fontId="18"/>
  </si>
  <si>
    <t>輸出の取組</t>
    <rPh sb="0" eb="2">
      <t>ユシュツ</t>
    </rPh>
    <rPh sb="3" eb="5">
      <t>トリク</t>
    </rPh>
    <phoneticPr fontId="4"/>
  </si>
  <si>
    <t>作業受託収入</t>
    <rPh sb="0" eb="2">
      <t>サギョウ</t>
    </rPh>
    <rPh sb="2" eb="4">
      <t>ジュタク</t>
    </rPh>
    <rPh sb="4" eb="6">
      <t>シュウニュウ</t>
    </rPh>
    <phoneticPr fontId="4"/>
  </si>
  <si>
    <t>法定福利費</t>
    <rPh sb="0" eb="5">
      <t>ホウテイフクリヒ</t>
    </rPh>
    <phoneticPr fontId="4"/>
  </si>
  <si>
    <t xml:space="preserve"> </t>
  </si>
  <si>
    <t>肥料費</t>
    <rPh sb="0" eb="2">
      <t>ヒリョウ</t>
    </rPh>
    <rPh sb="2" eb="3">
      <t>ヒ</t>
    </rPh>
    <phoneticPr fontId="4"/>
  </si>
  <si>
    <t>動力光熱費</t>
    <rPh sb="0" eb="2">
      <t>ドウリョク</t>
    </rPh>
    <rPh sb="2" eb="5">
      <t>コウネツヒ</t>
    </rPh>
    <phoneticPr fontId="4"/>
  </si>
  <si>
    <t>修繕費</t>
    <rPh sb="0" eb="3">
      <t>シュウゼンヒ</t>
    </rPh>
    <phoneticPr fontId="4"/>
  </si>
  <si>
    <t>R6</t>
  </si>
  <si>
    <t>販売費及び一般管理費</t>
    <rPh sb="0" eb="4">
      <t>ハンバイヒオヨ</t>
    </rPh>
    <rPh sb="5" eb="10">
      <t>イッパンカンリヒ</t>
    </rPh>
    <phoneticPr fontId="4"/>
  </si>
  <si>
    <t>a</t>
  </si>
  <si>
    <t>kg/10a</t>
  </si>
  <si>
    <t>経営規模</t>
    <rPh sb="0" eb="2">
      <t>ケイエイ</t>
    </rPh>
    <rPh sb="2" eb="4">
      <t>キボ</t>
    </rPh>
    <phoneticPr fontId="18"/>
  </si>
  <si>
    <t>単収</t>
    <rPh sb="0" eb="2">
      <t>タンシュウ</t>
    </rPh>
    <phoneticPr fontId="18"/>
  </si>
  <si>
    <t>円</t>
    <rPh sb="0" eb="1">
      <t>エン</t>
    </rPh>
    <phoneticPr fontId="4"/>
  </si>
  <si>
    <t>売上高</t>
    <rPh sb="0" eb="3">
      <t>ウリアゲダカ</t>
    </rPh>
    <phoneticPr fontId="18"/>
  </si>
  <si>
    <t>10点</t>
    <rPh sb="2" eb="3">
      <t>テン</t>
    </rPh>
    <phoneticPr fontId="4"/>
  </si>
  <si>
    <t>単価</t>
    <rPh sb="0" eb="2">
      <t>タンカ</t>
    </rPh>
    <phoneticPr fontId="18"/>
  </si>
  <si>
    <t>期末材料棚卸高</t>
    <rPh sb="0" eb="2">
      <t>キマツ</t>
    </rPh>
    <rPh sb="2" eb="4">
      <t>ザイリョウ</t>
    </rPh>
    <rPh sb="4" eb="6">
      <t>タナオロシ</t>
    </rPh>
    <rPh sb="6" eb="7">
      <t>タカ</t>
    </rPh>
    <phoneticPr fontId="4"/>
  </si>
  <si>
    <t>農薬費</t>
    <rPh sb="0" eb="2">
      <t>ノウヤク</t>
    </rPh>
    <rPh sb="2" eb="3">
      <t>ヒ</t>
    </rPh>
    <phoneticPr fontId="4"/>
  </si>
  <si>
    <t>共済掛金</t>
    <rPh sb="0" eb="2">
      <t>キョウサイ</t>
    </rPh>
    <rPh sb="2" eb="4">
      <t>カケキン</t>
    </rPh>
    <phoneticPr fontId="4"/>
  </si>
  <si>
    <t>賃借料</t>
    <rPh sb="0" eb="3">
      <t>チンシャクリョウ</t>
    </rPh>
    <phoneticPr fontId="4"/>
  </si>
  <si>
    <t>支払地代</t>
    <rPh sb="0" eb="2">
      <t>シハライ</t>
    </rPh>
    <rPh sb="2" eb="4">
      <t>チダイ</t>
    </rPh>
    <phoneticPr fontId="4"/>
  </si>
  <si>
    <t>期首材料棚卸高</t>
    <rPh sb="0" eb="2">
      <t>キシュ</t>
    </rPh>
    <rPh sb="2" eb="4">
      <t>ザイリョウ</t>
    </rPh>
    <rPh sb="4" eb="6">
      <t>タナオロシ</t>
    </rPh>
    <rPh sb="6" eb="7">
      <t>タカ</t>
    </rPh>
    <phoneticPr fontId="4"/>
  </si>
  <si>
    <t>労務費</t>
    <rPh sb="0" eb="3">
      <t>ロウムヒ</t>
    </rPh>
    <phoneticPr fontId="4"/>
  </si>
  <si>
    <t>材料費</t>
    <rPh sb="0" eb="3">
      <t>ザイリョウヒ</t>
    </rPh>
    <phoneticPr fontId="4"/>
  </si>
  <si>
    <t>製造経費</t>
    <rPh sb="0" eb="2">
      <t>セイゾウ</t>
    </rPh>
    <rPh sb="2" eb="4">
      <t>ケイヒ</t>
    </rPh>
    <phoneticPr fontId="4"/>
  </si>
  <si>
    <t>10％以上</t>
    <rPh sb="3" eb="5">
      <t>イジョウ</t>
    </rPh>
    <phoneticPr fontId="4"/>
  </si>
  <si>
    <t>作業委託費</t>
    <rPh sb="0" eb="2">
      <t>サギョウ</t>
    </rPh>
    <rPh sb="2" eb="4">
      <t>イタク</t>
    </rPh>
    <rPh sb="4" eb="5">
      <t>ヒ</t>
    </rPh>
    <phoneticPr fontId="4"/>
  </si>
  <si>
    <t>付加価値額</t>
    <rPh sb="0" eb="2">
      <t>フカ</t>
    </rPh>
    <rPh sb="2" eb="4">
      <t>カチ</t>
    </rPh>
    <rPh sb="4" eb="5">
      <t>ガク</t>
    </rPh>
    <phoneticPr fontId="4"/>
  </si>
  <si>
    <t>①－②＋③</t>
  </si>
  <si>
    <t>経営体名</t>
    <rPh sb="0" eb="2">
      <t>ケイエイ</t>
    </rPh>
    <rPh sb="2" eb="3">
      <t>タイ</t>
    </rPh>
    <rPh sb="3" eb="4">
      <t>メイ</t>
    </rPh>
    <phoneticPr fontId="4"/>
  </si>
  <si>
    <t>減価償却費</t>
    <rPh sb="0" eb="5">
      <t>ゲンカショウキャクヒ</t>
    </rPh>
    <phoneticPr fontId="4"/>
  </si>
  <si>
    <t>広告宣伝費</t>
    <rPh sb="0" eb="5">
      <t>コウコクセンデンヒ</t>
    </rPh>
    <phoneticPr fontId="4"/>
  </si>
  <si>
    <t>36％以上</t>
    <rPh sb="3" eb="5">
      <t>イジョウ</t>
    </rPh>
    <phoneticPr fontId="4"/>
  </si>
  <si>
    <t>円/kg</t>
    <rPh sb="0" eb="1">
      <t>エン</t>
    </rPh>
    <phoneticPr fontId="4"/>
  </si>
  <si>
    <t>2.0ha以上（施設園芸作0.1ha以上、果樹作0.3ha以上）</t>
    <rPh sb="5" eb="7">
      <t>イジョウ</t>
    </rPh>
    <rPh sb="8" eb="10">
      <t>シセツ</t>
    </rPh>
    <rPh sb="10" eb="13">
      <t>エンゲイサク</t>
    </rPh>
    <rPh sb="18" eb="20">
      <t>イジョウ</t>
    </rPh>
    <rPh sb="21" eb="23">
      <t>カジュ</t>
    </rPh>
    <rPh sb="23" eb="24">
      <t>サク</t>
    </rPh>
    <rPh sb="29" eb="31">
      <t>イジョウ</t>
    </rPh>
    <phoneticPr fontId="4"/>
  </si>
  <si>
    <t>R2決算書</t>
    <rPh sb="2" eb="5">
      <t>ケッサンショ</t>
    </rPh>
    <phoneticPr fontId="4"/>
  </si>
  <si>
    <t>主食用米</t>
    <rPh sb="0" eb="3">
      <t>シュショクヨウ</t>
    </rPh>
    <rPh sb="3" eb="4">
      <t>マイ</t>
    </rPh>
    <phoneticPr fontId="4"/>
  </si>
  <si>
    <t>賞与</t>
    <rPh sb="0" eb="2">
      <t>ショウヨ</t>
    </rPh>
    <phoneticPr fontId="4"/>
  </si>
  <si>
    <t>福利厚生費</t>
    <rPh sb="0" eb="2">
      <t>フクリ</t>
    </rPh>
    <rPh sb="2" eb="5">
      <t>コウセイヒ</t>
    </rPh>
    <phoneticPr fontId="4"/>
  </si>
  <si>
    <t>その他</t>
    <rPh sb="2" eb="3">
      <t>タ</t>
    </rPh>
    <phoneticPr fontId="4"/>
  </si>
  <si>
    <t>営業外収益</t>
    <rPh sb="0" eb="3">
      <t>エイギョウガイ</t>
    </rPh>
    <rPh sb="3" eb="5">
      <t>シュウエキ</t>
    </rPh>
    <phoneticPr fontId="4"/>
  </si>
  <si>
    <t>営業外費用</t>
    <rPh sb="0" eb="3">
      <t>エイギョウガイ</t>
    </rPh>
    <rPh sb="3" eb="5">
      <t>ヒヨウ</t>
    </rPh>
    <phoneticPr fontId="4"/>
  </si>
  <si>
    <t>期首農産物棚卸高</t>
    <rPh sb="0" eb="2">
      <t>キシュ</t>
    </rPh>
    <rPh sb="2" eb="5">
      <t>ノウサンブツ</t>
    </rPh>
    <rPh sb="5" eb="7">
      <t>タナオロシ</t>
    </rPh>
    <rPh sb="7" eb="8">
      <t>ダカ</t>
    </rPh>
    <phoneticPr fontId="4"/>
  </si>
  <si>
    <t>大豆</t>
    <rPh sb="0" eb="2">
      <t>ダイズ</t>
    </rPh>
    <phoneticPr fontId="4"/>
  </si>
  <si>
    <t>ニンジン</t>
  </si>
  <si>
    <t>15％以上</t>
    <rPh sb="3" eb="5">
      <t>イジョウ</t>
    </rPh>
    <phoneticPr fontId="4"/>
  </si>
  <si>
    <t>青色申告を行っている</t>
    <rPh sb="0" eb="4">
      <t>アオイロシンコク</t>
    </rPh>
    <rPh sb="5" eb="6">
      <t>オコナ</t>
    </rPh>
    <phoneticPr fontId="4"/>
  </si>
  <si>
    <t>役員３人のうち2名が女性である。
（※個人農業者（男性）の場合は得点できない。）</t>
  </si>
  <si>
    <t>売上高＋営業外収益</t>
    <rPh sb="0" eb="3">
      <t>ウリアゲダカ</t>
    </rPh>
    <rPh sb="4" eb="7">
      <t>エイギョウガイ</t>
    </rPh>
    <rPh sb="7" eb="9">
      <t>シュウエキ</t>
    </rPh>
    <phoneticPr fontId="4"/>
  </si>
  <si>
    <t>売上原価＋販売費一般管理費</t>
    <rPh sb="0" eb="2">
      <t>ウリアゲ</t>
    </rPh>
    <rPh sb="2" eb="4">
      <t>ゲンカ</t>
    </rPh>
    <rPh sb="5" eb="8">
      <t>ハンバイヒ</t>
    </rPh>
    <rPh sb="8" eb="10">
      <t>イッパン</t>
    </rPh>
    <rPh sb="10" eb="13">
      <t>カンリヒ</t>
    </rPh>
    <phoneticPr fontId="4"/>
  </si>
  <si>
    <t>4haの規模拡大</t>
    <rPh sb="4" eb="6">
      <t>キボ</t>
    </rPh>
    <rPh sb="6" eb="8">
      <t>カクダイ</t>
    </rPh>
    <phoneticPr fontId="4"/>
  </si>
  <si>
    <t>2haの規模拡大</t>
    <rPh sb="4" eb="6">
      <t>キボ</t>
    </rPh>
    <rPh sb="6" eb="8">
      <t>カクダイ</t>
    </rPh>
    <phoneticPr fontId="4"/>
  </si>
  <si>
    <t>目標年-現状値</t>
    <rPh sb="0" eb="2">
      <t>モクヒョウ</t>
    </rPh>
    <rPh sb="2" eb="3">
      <t>ネン</t>
    </rPh>
    <rPh sb="4" eb="6">
      <t>ゲンジョウ</t>
    </rPh>
    <rPh sb="6" eb="7">
      <t>チ</t>
    </rPh>
    <phoneticPr fontId="4"/>
  </si>
  <si>
    <t>・要望調査時には一部を除き添付資料の提出は求めませんが、妥当性の協議時には提出いただきますので、予めご準備ください。</t>
    <rPh sb="1" eb="3">
      <t>ヨウボウ</t>
    </rPh>
    <rPh sb="3" eb="5">
      <t>チョウサ</t>
    </rPh>
    <rPh sb="5" eb="6">
      <t>ジ</t>
    </rPh>
    <rPh sb="8" eb="10">
      <t>イチブ</t>
    </rPh>
    <rPh sb="11" eb="12">
      <t>ノゾ</t>
    </rPh>
    <rPh sb="13" eb="15">
      <t>テンプ</t>
    </rPh>
    <rPh sb="15" eb="17">
      <t>シリョウ</t>
    </rPh>
    <rPh sb="18" eb="20">
      <t>テイシュツ</t>
    </rPh>
    <rPh sb="21" eb="22">
      <t>モト</t>
    </rPh>
    <rPh sb="28" eb="31">
      <t>ダトウセイ</t>
    </rPh>
    <rPh sb="32" eb="34">
      <t>キョウギ</t>
    </rPh>
    <rPh sb="34" eb="35">
      <t>ジ</t>
    </rPh>
    <rPh sb="37" eb="39">
      <t>テイシュツ</t>
    </rPh>
    <rPh sb="48" eb="49">
      <t>アラカジ</t>
    </rPh>
    <rPh sb="51" eb="53">
      <t>ジュンビ</t>
    </rPh>
    <phoneticPr fontId="4"/>
  </si>
  <si>
    <t>ア　労働保険（労働者災害補償保険・雇用保険）に加入している。</t>
    <rPh sb="2" eb="6">
      <t>ロウドウホケン</t>
    </rPh>
    <rPh sb="7" eb="10">
      <t>ロウドウシャ</t>
    </rPh>
    <rPh sb="10" eb="12">
      <t>サイガイ</t>
    </rPh>
    <rPh sb="12" eb="14">
      <t>ホショウ</t>
    </rPh>
    <rPh sb="14" eb="16">
      <t>ホケン</t>
    </rPh>
    <rPh sb="17" eb="19">
      <t>コヨウ</t>
    </rPh>
    <rPh sb="19" eb="21">
      <t>ホケン</t>
    </rPh>
    <rPh sb="23" eb="25">
      <t>カニュウ</t>
    </rPh>
    <phoneticPr fontId="4"/>
  </si>
  <si>
    <t>現状
（　R3　年）</t>
    <rPh sb="0" eb="2">
      <t>ゲンジョウ</t>
    </rPh>
    <rPh sb="8" eb="9">
      <t>ネン</t>
    </rPh>
    <phoneticPr fontId="4"/>
  </si>
  <si>
    <t>１年目
（　R4　年）</t>
    <rPh sb="1" eb="2">
      <t>ネン</t>
    </rPh>
    <rPh sb="2" eb="3">
      <t>メ</t>
    </rPh>
    <rPh sb="9" eb="10">
      <t>ネン</t>
    </rPh>
    <phoneticPr fontId="4"/>
  </si>
  <si>
    <t>２年目
（　R5　年）</t>
    <rPh sb="1" eb="3">
      <t>ネンメ</t>
    </rPh>
    <rPh sb="9" eb="10">
      <t>ネン</t>
    </rPh>
    <phoneticPr fontId="4"/>
  </si>
  <si>
    <t>３年目
（　R6　年）</t>
    <rPh sb="1" eb="3">
      <t>ネンメ</t>
    </rPh>
    <rPh sb="9" eb="10">
      <t>ネン</t>
    </rPh>
    <phoneticPr fontId="4"/>
  </si>
  <si>
    <t>イ　青色申告を行っている。</t>
    <rPh sb="2" eb="4">
      <t>アオイロ</t>
    </rPh>
    <rPh sb="4" eb="6">
      <t>シンコク</t>
    </rPh>
    <rPh sb="7" eb="8">
      <t>オコナ</t>
    </rPh>
    <phoneticPr fontId="4"/>
  </si>
  <si>
    <t>R7/R3</t>
  </si>
  <si>
    <t>R7/R4</t>
  </si>
  <si>
    <t>就業規則</t>
    <rPh sb="0" eb="4">
      <t>シュウギョウキソク</t>
    </rPh>
    <phoneticPr fontId="4"/>
  </si>
  <si>
    <t>地域計画</t>
    <rPh sb="0" eb="4">
      <t>チイキケイカク</t>
    </rPh>
    <phoneticPr fontId="4"/>
  </si>
  <si>
    <t>要綱等の該当箇所</t>
    <rPh sb="0" eb="2">
      <t>ヨウコウ</t>
    </rPh>
    <rPh sb="2" eb="3">
      <t>ナド</t>
    </rPh>
    <rPh sb="4" eb="6">
      <t>ガイトウ</t>
    </rPh>
    <rPh sb="6" eb="8">
      <t>カショ</t>
    </rPh>
    <phoneticPr fontId="4"/>
  </si>
  <si>
    <t>ア　GLOBALG.A.P.又はASIAGAPの認証を取得している。</t>
  </si>
  <si>
    <t>（県様式３－１）Ｒ７補正用経営体配分基準ポイントチェック表の参考様式</t>
    <rPh sb="1" eb="2">
      <t>ケン</t>
    </rPh>
    <rPh sb="2" eb="4">
      <t>ヨウシキ</t>
    </rPh>
    <rPh sb="10" eb="12">
      <t>ホセイ</t>
    </rPh>
    <rPh sb="12" eb="13">
      <t>ヨウ</t>
    </rPh>
    <rPh sb="13" eb="16">
      <t>ケイエイタイ</t>
    </rPh>
    <rPh sb="28" eb="29">
      <t>ヒョウ</t>
    </rPh>
    <rPh sb="30" eb="32">
      <t>サンコウ</t>
    </rPh>
    <rPh sb="32" eb="34">
      <t>ヨウシキ</t>
    </rPh>
    <phoneticPr fontId="4"/>
  </si>
  <si>
    <t>○</t>
  </si>
  <si>
    <t>60万円以上</t>
    <rPh sb="2" eb="4">
      <t>マンエン</t>
    </rPh>
    <rPh sb="4" eb="6">
      <t>イジョウ</t>
    </rPh>
    <phoneticPr fontId="4"/>
  </si>
  <si>
    <t>経営面積の拡大</t>
    <rPh sb="0" eb="4">
      <t>ケイエイメンセキ</t>
    </rPh>
    <rPh sb="5" eb="7">
      <t>カクダイ</t>
    </rPh>
    <phoneticPr fontId="4"/>
  </si>
  <si>
    <t>みどりチェックシート</t>
  </si>
  <si>
    <t>成果目標ポイント</t>
    <rPh sb="0" eb="4">
      <t>セイカモクヒョウ</t>
    </rPh>
    <phoneticPr fontId="4"/>
  </si>
  <si>
    <t>ア　拡大面積</t>
    <rPh sb="2" eb="4">
      <t>カクダイ</t>
    </rPh>
    <rPh sb="4" eb="6">
      <t>メンセキ</t>
    </rPh>
    <phoneticPr fontId="4"/>
  </si>
  <si>
    <t>現状以上</t>
    <rPh sb="0" eb="4">
      <t>ゲンジョウイジョウ</t>
    </rPh>
    <phoneticPr fontId="4"/>
  </si>
  <si>
    <t>12ha以上（施設園芸作0.6ha以上、果樹作1.8ha以上）</t>
    <rPh sb="4" eb="6">
      <t>イジョウ</t>
    </rPh>
    <rPh sb="7" eb="11">
      <t>シセツエンゲイ</t>
    </rPh>
    <rPh sb="11" eb="12">
      <t>サク</t>
    </rPh>
    <rPh sb="17" eb="19">
      <t>イジョウ</t>
    </rPh>
    <rPh sb="20" eb="22">
      <t>カジュ</t>
    </rPh>
    <rPh sb="22" eb="23">
      <t>サク</t>
    </rPh>
    <rPh sb="28" eb="30">
      <t>イジョウ</t>
    </rPh>
    <phoneticPr fontId="4"/>
  </si>
  <si>
    <t>10ha以上（施設園芸作0.5ha以上、果樹作1.5ha以上）</t>
    <rPh sb="4" eb="6">
      <t>イジョウ</t>
    </rPh>
    <rPh sb="7" eb="11">
      <t>シセツエンゲイ</t>
    </rPh>
    <rPh sb="11" eb="12">
      <t>サク</t>
    </rPh>
    <rPh sb="17" eb="19">
      <t>イジョウ</t>
    </rPh>
    <rPh sb="20" eb="23">
      <t>カジュサク</t>
    </rPh>
    <rPh sb="28" eb="30">
      <t>イジョウ</t>
    </rPh>
    <phoneticPr fontId="4"/>
  </si>
  <si>
    <t>8.0ha以上（施設園芸0.4ha以上、果樹作1.2ha以上）</t>
    <rPh sb="5" eb="7">
      <t>イジョウ</t>
    </rPh>
    <rPh sb="8" eb="12">
      <t>シセツエンゲイ</t>
    </rPh>
    <rPh sb="17" eb="19">
      <t>イジョウ</t>
    </rPh>
    <rPh sb="20" eb="23">
      <t>カジュサク</t>
    </rPh>
    <rPh sb="28" eb="30">
      <t>イジョウ</t>
    </rPh>
    <phoneticPr fontId="4"/>
  </si>
  <si>
    <t>6.0ha以上（施設園芸作0.3ha以上、果樹作0.9ha以上）</t>
    <rPh sb="5" eb="7">
      <t>イジョウ</t>
    </rPh>
    <rPh sb="8" eb="10">
      <t>シセツ</t>
    </rPh>
    <rPh sb="10" eb="12">
      <t>エンゲイ</t>
    </rPh>
    <rPh sb="12" eb="13">
      <t>サク</t>
    </rPh>
    <rPh sb="18" eb="20">
      <t>イジョウ</t>
    </rPh>
    <rPh sb="21" eb="24">
      <t>カジュサク</t>
    </rPh>
    <rPh sb="29" eb="31">
      <t>イジョウ</t>
    </rPh>
    <phoneticPr fontId="4"/>
  </si>
  <si>
    <t>4.0ha以上（施設園芸作0.2ha以上、果樹作0.6ha以上）</t>
    <rPh sb="5" eb="7">
      <t>イジョウ</t>
    </rPh>
    <rPh sb="8" eb="10">
      <t>シセツ</t>
    </rPh>
    <rPh sb="10" eb="13">
      <t>エンゲイサク</t>
    </rPh>
    <rPh sb="18" eb="20">
      <t>イジョウ</t>
    </rPh>
    <rPh sb="21" eb="24">
      <t>カジュサク</t>
    </rPh>
    <rPh sb="29" eb="31">
      <t>イジョウ</t>
    </rPh>
    <phoneticPr fontId="4"/>
  </si>
  <si>
    <t>12点</t>
    <rPh sb="2" eb="3">
      <t>テン</t>
    </rPh>
    <phoneticPr fontId="4"/>
  </si>
  <si>
    <t>14点</t>
    <rPh sb="2" eb="3">
      <t>テン</t>
    </rPh>
    <phoneticPr fontId="4"/>
  </si>
  <si>
    <t>100万円以上</t>
    <rPh sb="3" eb="5">
      <t>マンエン</t>
    </rPh>
    <rPh sb="5" eb="7">
      <t>イジョウ</t>
    </rPh>
    <phoneticPr fontId="4"/>
  </si>
  <si>
    <t>16点</t>
    <rPh sb="2" eb="3">
      <t>テン</t>
    </rPh>
    <phoneticPr fontId="4"/>
  </si>
  <si>
    <t>33％以上</t>
    <rPh sb="3" eb="5">
      <t>イジョウ</t>
    </rPh>
    <phoneticPr fontId="4"/>
  </si>
  <si>
    <t>18点</t>
    <rPh sb="2" eb="3">
      <t>テン</t>
    </rPh>
    <phoneticPr fontId="4"/>
  </si>
  <si>
    <t>イ　拡大率</t>
    <rPh sb="2" eb="5">
      <t>カクダイリツ</t>
    </rPh>
    <phoneticPr fontId="4"/>
  </si>
  <si>
    <t>30％以上</t>
    <rPh sb="3" eb="5">
      <t>イジョウ</t>
    </rPh>
    <phoneticPr fontId="4"/>
  </si>
  <si>
    <t>40％以上</t>
    <rPh sb="3" eb="5">
      <t>イジョウ</t>
    </rPh>
    <phoneticPr fontId="4"/>
  </si>
  <si>
    <t>付加価値額の拡大</t>
    <rPh sb="0" eb="5">
      <t>フカカチガク</t>
    </rPh>
    <rPh sb="6" eb="8">
      <t>カクダイ</t>
    </rPh>
    <phoneticPr fontId="4"/>
  </si>
  <si>
    <t>ア　拡大率</t>
    <rPh sb="2" eb="4">
      <t>カクダイ</t>
    </rPh>
    <rPh sb="4" eb="5">
      <t>リツ</t>
    </rPh>
    <phoneticPr fontId="4"/>
  </si>
  <si>
    <t>20％以上</t>
    <rPh sb="3" eb="5">
      <t>イジョウ</t>
    </rPh>
    <phoneticPr fontId="4"/>
  </si>
  <si>
    <t>25％以上</t>
    <rPh sb="3" eb="5">
      <t>イジョウ</t>
    </rPh>
    <phoneticPr fontId="4"/>
  </si>
  <si>
    <t>35％以上</t>
    <rPh sb="3" eb="5">
      <t>イジョウ</t>
    </rPh>
    <phoneticPr fontId="4"/>
  </si>
  <si>
    <t>１４点</t>
    <rPh sb="2" eb="3">
      <t>テン</t>
    </rPh>
    <phoneticPr fontId="4"/>
  </si>
  <si>
    <t>イ　拡大額</t>
    <rPh sb="2" eb="4">
      <t>カクダイ</t>
    </rPh>
    <rPh sb="4" eb="5">
      <t>ガク</t>
    </rPh>
    <phoneticPr fontId="4"/>
  </si>
  <si>
    <t>500万円以上</t>
    <rPh sb="3" eb="5">
      <t>マンエン</t>
    </rPh>
    <rPh sb="5" eb="7">
      <t>イジョウ</t>
    </rPh>
    <phoneticPr fontId="4"/>
  </si>
  <si>
    <t>現状以上</t>
    <rPh sb="0" eb="2">
      <t>ゲンジョウ</t>
    </rPh>
    <rPh sb="2" eb="4">
      <t>イジョウ</t>
    </rPh>
    <phoneticPr fontId="4"/>
  </si>
  <si>
    <t>750万円以上</t>
    <rPh sb="3" eb="5">
      <t>マンエン</t>
    </rPh>
    <rPh sb="5" eb="7">
      <t>イジョウ</t>
    </rPh>
    <phoneticPr fontId="4"/>
  </si>
  <si>
    <t>労働生産性の向上</t>
    <rPh sb="0" eb="5">
      <t>ロウドウセイサンセイ</t>
    </rPh>
    <rPh sb="6" eb="8">
      <t>コウジョウ</t>
    </rPh>
    <phoneticPr fontId="4"/>
  </si>
  <si>
    <t>ＢＣＰ</t>
  </si>
  <si>
    <t>３％以上</t>
    <rPh sb="2" eb="4">
      <t>イジョウ</t>
    </rPh>
    <phoneticPr fontId="4"/>
  </si>
  <si>
    <t>５％以上</t>
    <rPh sb="2" eb="4">
      <t>イジョウ</t>
    </rPh>
    <phoneticPr fontId="4"/>
  </si>
  <si>
    <t>７％以上</t>
    <rPh sb="2" eb="4">
      <t>イジョウ</t>
    </rPh>
    <phoneticPr fontId="4"/>
  </si>
  <si>
    <t>９％以上</t>
    <rPh sb="2" eb="4">
      <t>イジョウ</t>
    </rPh>
    <phoneticPr fontId="4"/>
  </si>
  <si>
    <t>13％以上※</t>
    <rPh sb="3" eb="5">
      <t>イジョウ</t>
    </rPh>
    <phoneticPr fontId="4"/>
  </si>
  <si>
    <t>イ　付加価値額の拡大額</t>
    <rPh sb="2" eb="7">
      <t>フカカチガク</t>
    </rPh>
    <rPh sb="8" eb="10">
      <t>カクダイ</t>
    </rPh>
    <rPh sb="10" eb="11">
      <t>ガク</t>
    </rPh>
    <phoneticPr fontId="4"/>
  </si>
  <si>
    <t>ウ　農業版事業継続計画（BCP）を策定（農林水産省が公表している自然災害等のリスクに備えるためのチェックリスト「事業継続編」により策定した簡易版等を含む。）している。</t>
    <rPh sb="2" eb="5">
      <t>ノウギョウバン</t>
    </rPh>
    <rPh sb="5" eb="7">
      <t>ジギョウ</t>
    </rPh>
    <rPh sb="7" eb="9">
      <t>ケイゾク</t>
    </rPh>
    <rPh sb="9" eb="11">
      <t>ケイカク</t>
    </rPh>
    <rPh sb="17" eb="19">
      <t>サクテイ</t>
    </rPh>
    <rPh sb="20" eb="22">
      <t>ノウリン</t>
    </rPh>
    <rPh sb="22" eb="25">
      <t>スイサンショウ</t>
    </rPh>
    <rPh sb="26" eb="28">
      <t>コウヒョウ</t>
    </rPh>
    <rPh sb="32" eb="34">
      <t>シゼン</t>
    </rPh>
    <rPh sb="34" eb="36">
      <t>サイガイ</t>
    </rPh>
    <rPh sb="36" eb="37">
      <t>ナド</t>
    </rPh>
    <rPh sb="42" eb="43">
      <t>ソナ</t>
    </rPh>
    <rPh sb="56" eb="58">
      <t>ジギョウ</t>
    </rPh>
    <rPh sb="58" eb="60">
      <t>ケイゾク</t>
    </rPh>
    <rPh sb="60" eb="61">
      <t>ヘン</t>
    </rPh>
    <rPh sb="65" eb="67">
      <t>サクテイ</t>
    </rPh>
    <rPh sb="69" eb="72">
      <t>カンイバン</t>
    </rPh>
    <rPh sb="72" eb="73">
      <t>ナド</t>
    </rPh>
    <rPh sb="74" eb="75">
      <t>フク</t>
    </rPh>
    <phoneticPr fontId="4"/>
  </si>
  <si>
    <t>以下のいずれかに該当する取組である。
環境負荷低減事業活動実施計画若しくは特定環境負荷低減事業活動実施計画の認定を受けている。</t>
  </si>
  <si>
    <t>ア 輸出事業計画の認定を受けている、又は認定を受けた輸出事業計画に連携者として位置付けられている。</t>
    <rPh sb="2" eb="4">
      <t>ユシュツ</t>
    </rPh>
    <rPh sb="4" eb="8">
      <t>ジギョウケイカク</t>
    </rPh>
    <rPh sb="9" eb="11">
      <t>ニンテイ</t>
    </rPh>
    <rPh sb="12" eb="13">
      <t>ウ</t>
    </rPh>
    <rPh sb="18" eb="19">
      <t>マタ</t>
    </rPh>
    <rPh sb="20" eb="22">
      <t>ニンテイ</t>
    </rPh>
    <rPh sb="23" eb="24">
      <t>ウ</t>
    </rPh>
    <rPh sb="26" eb="28">
      <t>ユシュツ</t>
    </rPh>
    <rPh sb="28" eb="32">
      <t>ジギョウケイカク</t>
    </rPh>
    <rPh sb="33" eb="36">
      <t>レンケイシャ</t>
    </rPh>
    <rPh sb="39" eb="42">
      <t>イチヅ</t>
    </rPh>
    <phoneticPr fontId="4"/>
  </si>
  <si>
    <t>イ　フラッグシップ輸出産地に参画している。</t>
    <rPh sb="9" eb="11">
      <t>ユシュツ</t>
    </rPh>
    <rPh sb="11" eb="13">
      <t>サンチ</t>
    </rPh>
    <rPh sb="14" eb="16">
      <t>サンカク</t>
    </rPh>
    <phoneticPr fontId="4"/>
  </si>
  <si>
    <t>以下のいずれかに該当する取組である。
ア　女性農業者（自らが農業経営を行っている又は部門間で区分経理を行っている場合に当該部門の責任者である者に限る。）
イ　代表者が女性である、若しくは役員、若しくは構成員のうち女性が過半を占める法人又は任意組織
ウ　法人又は任意組織であって、部門間で区分経理を行っており、女性が当該部門の責任者であるもの</t>
    <rPh sb="0" eb="2">
      <t>イカ</t>
    </rPh>
    <rPh sb="8" eb="10">
      <t>ガイトウ</t>
    </rPh>
    <rPh sb="12" eb="13">
      <t>ト</t>
    </rPh>
    <rPh sb="13" eb="14">
      <t>ク</t>
    </rPh>
    <rPh sb="28" eb="29">
      <t>ミズカ</t>
    </rPh>
    <rPh sb="31" eb="33">
      <t>ノウギョウ</t>
    </rPh>
    <rPh sb="33" eb="35">
      <t>ケイエイ</t>
    </rPh>
    <rPh sb="36" eb="37">
      <t>オコナ</t>
    </rPh>
    <rPh sb="41" eb="42">
      <t>マタ</t>
    </rPh>
    <rPh sb="43" eb="46">
      <t>ブモンカン</t>
    </rPh>
    <rPh sb="47" eb="49">
      <t>クブン</t>
    </rPh>
    <rPh sb="49" eb="51">
      <t>ケイリ</t>
    </rPh>
    <rPh sb="52" eb="53">
      <t>オコナ</t>
    </rPh>
    <rPh sb="57" eb="59">
      <t>バアイ</t>
    </rPh>
    <rPh sb="60" eb="62">
      <t>トウガイ</t>
    </rPh>
    <rPh sb="62" eb="64">
      <t>ブモン</t>
    </rPh>
    <rPh sb="65" eb="68">
      <t>セキニンシャ</t>
    </rPh>
    <rPh sb="71" eb="72">
      <t>モノ</t>
    </rPh>
    <rPh sb="73" eb="74">
      <t>カギ</t>
    </rPh>
    <rPh sb="80" eb="83">
      <t>ダイヒョウシャ</t>
    </rPh>
    <rPh sb="84" eb="86">
      <t>ジョセイ</t>
    </rPh>
    <rPh sb="90" eb="91">
      <t>モ</t>
    </rPh>
    <rPh sb="94" eb="96">
      <t>ヤクイン</t>
    </rPh>
    <rPh sb="97" eb="98">
      <t>モ</t>
    </rPh>
    <rPh sb="101" eb="104">
      <t>コウセイイン</t>
    </rPh>
    <rPh sb="107" eb="109">
      <t>ジョセイ</t>
    </rPh>
    <rPh sb="110" eb="112">
      <t>カハン</t>
    </rPh>
    <rPh sb="113" eb="114">
      <t>シ</t>
    </rPh>
    <rPh sb="118" eb="119">
      <t>マタ</t>
    </rPh>
    <rPh sb="120" eb="122">
      <t>ニンイ</t>
    </rPh>
    <rPh sb="122" eb="124">
      <t>ソシキ</t>
    </rPh>
    <rPh sb="127" eb="129">
      <t>ホウジン</t>
    </rPh>
    <rPh sb="129" eb="130">
      <t>マタ</t>
    </rPh>
    <rPh sb="131" eb="133">
      <t>ニンイ</t>
    </rPh>
    <rPh sb="133" eb="135">
      <t>ソシキ</t>
    </rPh>
    <rPh sb="140" eb="143">
      <t>ブモンカン</t>
    </rPh>
    <rPh sb="144" eb="146">
      <t>クブン</t>
    </rPh>
    <rPh sb="146" eb="148">
      <t>ケイリ</t>
    </rPh>
    <rPh sb="149" eb="150">
      <t>オコナ</t>
    </rPh>
    <rPh sb="155" eb="157">
      <t>ジョセイ</t>
    </rPh>
    <rPh sb="158" eb="160">
      <t>トウガイ</t>
    </rPh>
    <rPh sb="160" eb="162">
      <t>ブモン</t>
    </rPh>
    <rPh sb="163" eb="166">
      <t>セキニンシャ</t>
    </rPh>
    <phoneticPr fontId="4"/>
  </si>
  <si>
    <t>イ　社会保険（厚生年金保険・健康保険）に加入している。</t>
    <rPh sb="2" eb="4">
      <t>シャカイ</t>
    </rPh>
    <rPh sb="4" eb="6">
      <t>ホケン</t>
    </rPh>
    <rPh sb="7" eb="11">
      <t>コウセイネンキン</t>
    </rPh>
    <rPh sb="11" eb="13">
      <t>ホケン</t>
    </rPh>
    <rPh sb="14" eb="16">
      <t>ケンコウ</t>
    </rPh>
    <rPh sb="16" eb="18">
      <t>ホケン</t>
    </rPh>
    <rPh sb="20" eb="22">
      <t>カニュウ</t>
    </rPh>
    <phoneticPr fontId="4"/>
  </si>
  <si>
    <t>ウ　労働時間、休憩及び休日について他産業と同等の労働環境を整備している。</t>
    <rPh sb="2" eb="6">
      <t>ロウドウジカン</t>
    </rPh>
    <rPh sb="7" eb="9">
      <t>キュウケイ</t>
    </rPh>
    <rPh sb="9" eb="10">
      <t>オヨ</t>
    </rPh>
    <rPh sb="11" eb="13">
      <t>キュウジツ</t>
    </rPh>
    <rPh sb="17" eb="20">
      <t>タサンギョウ</t>
    </rPh>
    <rPh sb="21" eb="23">
      <t>ドウトウ</t>
    </rPh>
    <rPh sb="24" eb="26">
      <t>ロウドウ</t>
    </rPh>
    <rPh sb="26" eb="28">
      <t>カンキョウ</t>
    </rPh>
    <rPh sb="29" eb="31">
      <t>セイビ</t>
    </rPh>
    <phoneticPr fontId="4"/>
  </si>
  <si>
    <t>※成果目標を経営面積の拡大とされた場合は提出は任意です。</t>
    <rPh sb="1" eb="5">
      <t>セイカモクヒョウ</t>
    </rPh>
    <rPh sb="6" eb="10">
      <t>ケイエイメンセキ</t>
    </rPh>
    <rPh sb="11" eb="13">
      <t>カクダイ</t>
    </rPh>
    <rPh sb="17" eb="19">
      <t>バアイ</t>
    </rPh>
    <rPh sb="20" eb="22">
      <t>テイシュツ</t>
    </rPh>
    <rPh sb="23" eb="25">
      <t>ニンイ</t>
    </rPh>
    <phoneticPr fontId="4"/>
  </si>
  <si>
    <t>・R９までに水稲4haの面積拡大見込み。</t>
    <rPh sb="6" eb="8">
      <t>スイトウ</t>
    </rPh>
    <rPh sb="12" eb="14">
      <t>メンセキ</t>
    </rPh>
    <rPh sb="14" eb="16">
      <t>カクダイ</t>
    </rPh>
    <rPh sb="16" eb="18">
      <t>ミコ</t>
    </rPh>
    <phoneticPr fontId="4"/>
  </si>
  <si>
    <t>（参考様式）付加価値額の算定根拠　</t>
    <rPh sb="1" eb="3">
      <t>サンコウ</t>
    </rPh>
    <rPh sb="3" eb="5">
      <t>ヨウシキ</t>
    </rPh>
    <rPh sb="6" eb="8">
      <t>フカ</t>
    </rPh>
    <rPh sb="8" eb="10">
      <t>カチ</t>
    </rPh>
    <rPh sb="10" eb="11">
      <t>ガク</t>
    </rPh>
    <rPh sb="12" eb="14">
      <t>サンテイ</t>
    </rPh>
    <rPh sb="14" eb="16">
      <t>コンキョ</t>
    </rPh>
    <phoneticPr fontId="4"/>
  </si>
  <si>
    <t>・R９までに18％以上の面積拡大見込み。</t>
    <rPh sb="9" eb="11">
      <t>イジョウ</t>
    </rPh>
    <phoneticPr fontId="4"/>
  </si>
  <si>
    <t>ASIAGAP認定期間内である</t>
    <rPh sb="7" eb="9">
      <t>ニンテイ</t>
    </rPh>
    <rPh sb="9" eb="11">
      <t>キカン</t>
    </rPh>
    <rPh sb="11" eb="12">
      <t>ナイ</t>
    </rPh>
    <phoneticPr fontId="4"/>
  </si>
  <si>
    <t>BCＰを策定している</t>
    <rPh sb="4" eb="6">
      <t>サクテイ</t>
    </rPh>
    <phoneticPr fontId="4"/>
  </si>
  <si>
    <t>労災保険加入証明書、雇用保険日保険者証</t>
    <rPh sb="0" eb="4">
      <t>ロウサイホケン</t>
    </rPh>
    <rPh sb="4" eb="6">
      <t>カニュウ</t>
    </rPh>
    <rPh sb="6" eb="9">
      <t>ショウメイショ</t>
    </rPh>
    <rPh sb="10" eb="14">
      <t>コヨウホケン</t>
    </rPh>
    <rPh sb="14" eb="17">
      <t>ヒホケン</t>
    </rPh>
    <rPh sb="17" eb="18">
      <t>シャ</t>
    </rPh>
    <rPh sb="18" eb="19">
      <t>ショウ</t>
    </rPh>
    <phoneticPr fontId="4"/>
  </si>
  <si>
    <t>マイナンバーカード、履歴全部証明書、損益計算書</t>
    <rPh sb="10" eb="14">
      <t>リレキゼンブ</t>
    </rPh>
    <rPh sb="14" eb="16">
      <t>ショウメイ</t>
    </rPh>
    <rPh sb="16" eb="17">
      <t>ショ</t>
    </rPh>
    <rPh sb="18" eb="20">
      <t>ソンエキ</t>
    </rPh>
    <rPh sb="20" eb="23">
      <t>ケイサンショ</t>
    </rPh>
    <phoneticPr fontId="4"/>
  </si>
  <si>
    <t>就業規則を他産業並みに整備している。</t>
    <rPh sb="0" eb="4">
      <t>シュウギョウキソク</t>
    </rPh>
    <rPh sb="5" eb="9">
      <t>タサンギョウナ</t>
    </rPh>
    <rPh sb="11" eb="13">
      <t>セイビ</t>
    </rPh>
    <phoneticPr fontId="4"/>
  </si>
  <si>
    <t>R10</t>
  </si>
  <si>
    <t>R10/R6</t>
  </si>
  <si>
    <t>R10/R7</t>
  </si>
  <si>
    <t>R10-R6</t>
  </si>
  <si>
    <t>（県様式２）Ｒ８当初_地域農業構造転換支援事業_添付資料チェック表</t>
    <rPh sb="1" eb="2">
      <t>ケン</t>
    </rPh>
    <rPh sb="2" eb="4">
      <t>ヨウシキ</t>
    </rPh>
    <rPh sb="8" eb="10">
      <t>トウショ</t>
    </rPh>
    <rPh sb="11" eb="15">
      <t>チイキノウギョウ</t>
    </rPh>
    <rPh sb="15" eb="19">
      <t>コウゾウテンカン</t>
    </rPh>
    <rPh sb="19" eb="21">
      <t>シエン</t>
    </rPh>
    <rPh sb="21" eb="23">
      <t>ジギョウ</t>
    </rPh>
    <phoneticPr fontId="4"/>
  </si>
  <si>
    <t>・事業実施にあたり必要な添付書類のチェック表です。助成対象者単位で本様式を作成してください。</t>
    <rPh sb="1" eb="3">
      <t>ジギョウ</t>
    </rPh>
    <rPh sb="3" eb="5">
      <t>ジッシ</t>
    </rPh>
    <rPh sb="9" eb="11">
      <t>ヒツヨウ</t>
    </rPh>
    <rPh sb="12" eb="14">
      <t>テンプ</t>
    </rPh>
    <rPh sb="14" eb="16">
      <t>ショルイ</t>
    </rPh>
    <rPh sb="21" eb="22">
      <t>ヒョウ</t>
    </rPh>
    <rPh sb="25" eb="30">
      <t>ジョセイタイショウシャ</t>
    </rPh>
    <rPh sb="30" eb="32">
      <t>タンイ</t>
    </rPh>
    <rPh sb="33" eb="34">
      <t>ホン</t>
    </rPh>
    <rPh sb="34" eb="36">
      <t>ヨウシキ</t>
    </rPh>
    <rPh sb="37" eb="39">
      <t>サクセイ</t>
    </rPh>
    <phoneticPr fontId="4"/>
  </si>
  <si>
    <t>（県様式３－１）Ｒ８当初用経営体配分基準ポイントチェック表の参考様式</t>
    <rPh sb="1" eb="2">
      <t>ケン</t>
    </rPh>
    <rPh sb="2" eb="4">
      <t>ヨウシキ</t>
    </rPh>
    <rPh sb="10" eb="12">
      <t>トウショ</t>
    </rPh>
    <rPh sb="12" eb="13">
      <t>ヨウ</t>
    </rPh>
    <rPh sb="13" eb="16">
      <t>ケイエイタイ</t>
    </rPh>
    <rPh sb="28" eb="29">
      <t>ヒョウ</t>
    </rPh>
    <rPh sb="30" eb="32">
      <t>サンコウ</t>
    </rPh>
    <rPh sb="32" eb="34">
      <t>ヨウシキ</t>
    </rPh>
    <phoneticPr fontId="4"/>
  </si>
  <si>
    <r>
      <t>配分基準表等に基づくポイント化の根拠資料
（決算書</t>
    </r>
    <r>
      <rPr>
        <b/>
        <sz val="11"/>
        <color auto="1"/>
        <rFont val="ＭＳ Ｐ明朝"/>
      </rPr>
      <t>※必須</t>
    </r>
    <r>
      <rPr>
        <sz val="11"/>
        <color auto="1"/>
        <rFont val="ＭＳ Ｐ明朝"/>
      </rPr>
      <t>、農地台帳写等）</t>
    </r>
    <rPh sb="4" eb="5">
      <t>ヒョウ</t>
    </rPh>
    <rPh sb="5" eb="6">
      <t>トウ</t>
    </rPh>
    <rPh sb="7" eb="8">
      <t>モト</t>
    </rPh>
    <rPh sb="14" eb="15">
      <t>カ</t>
    </rPh>
    <rPh sb="16" eb="18">
      <t>コンキョ</t>
    </rPh>
    <rPh sb="26" eb="28">
      <t>ヒッス</t>
    </rPh>
    <phoneticPr fontId="4"/>
  </si>
  <si>
    <t>（県様式３－２）Ｒ８当初用　付加価値額の拡大チェック表の参考様式</t>
    <rPh sb="1" eb="2">
      <t>ケン</t>
    </rPh>
    <rPh sb="2" eb="4">
      <t>ヨウシキ</t>
    </rPh>
    <rPh sb="10" eb="12">
      <t>トウショ</t>
    </rPh>
    <rPh sb="12" eb="13">
      <t>ヨウ</t>
    </rPh>
    <rPh sb="14" eb="16">
      <t>フカ</t>
    </rPh>
    <rPh sb="16" eb="18">
      <t>カチ</t>
    </rPh>
    <rPh sb="18" eb="19">
      <t>ガク</t>
    </rPh>
    <rPh sb="20" eb="22">
      <t>カクダイ</t>
    </rPh>
    <rPh sb="26" eb="27">
      <t>ヒョウ</t>
    </rPh>
    <rPh sb="28" eb="30">
      <t>サンコウ</t>
    </rPh>
    <rPh sb="30" eb="32">
      <t>ヨウシキ</t>
    </rPh>
    <phoneticPr fontId="4"/>
  </si>
  <si>
    <t>・成果目標で経営面積の拡大を選択された場合は、不要です。</t>
    <rPh sb="1" eb="5">
      <t>セイカモクヒョウ</t>
    </rPh>
    <rPh sb="6" eb="10">
      <t>ケイエイメンセキ</t>
    </rPh>
    <rPh sb="11" eb="13">
      <t>カクダイ</t>
    </rPh>
    <rPh sb="14" eb="16">
      <t>センタク</t>
    </rPh>
    <rPh sb="19" eb="21">
      <t>バアイ</t>
    </rPh>
    <rPh sb="23" eb="25">
      <t>フヨウ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</si>
</sst>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6" formatCode="&quot;¥&quot;#,##0;[Red]&quot;¥&quot;\-#,##0"/>
    <numFmt numFmtId="176" formatCode="#,##0_ ;[Red]\-#,##0\ "/>
    <numFmt numFmtId="177" formatCode="0_);[Red]\(0\)"/>
    <numFmt numFmtId="178" formatCode="0.0%"/>
    <numFmt numFmtId="179" formatCode="#,##0.0_ &quot;万円&quot;"/>
    <numFmt numFmtId="180" formatCode="#,##0_);[Red]\(#,##0\)"/>
    <numFmt numFmtId="181" formatCode="#,##0.0_ ;[Red]\-#,##0.0\ "/>
    <numFmt numFmtId="182" formatCode="#,##0;&quot;▲ &quot;#,##0"/>
  </numFmts>
  <fonts count="19">
    <font>
      <sz val="11"/>
      <color theme="1"/>
      <name val="ＭＳ Ｐゴシック"/>
      <family val="3"/>
      <scheme val="minor"/>
    </font>
    <font>
      <sz val="11"/>
      <color auto="1"/>
      <name val="ＭＳ Ｐゴシック"/>
      <family val="3"/>
    </font>
    <font>
      <sz val="14"/>
      <color auto="1"/>
      <name val="ＭＳ 明朝"/>
      <family val="1"/>
    </font>
    <font>
      <sz val="11"/>
      <color theme="1"/>
      <name val="ＭＳ Ｐゴシック"/>
      <family val="3"/>
      <scheme val="minor"/>
    </font>
    <font>
      <sz val="6"/>
      <color auto="1"/>
      <name val="ＭＳ Ｐゴシック"/>
      <family val="3"/>
      <scheme val="minor"/>
    </font>
    <font>
      <sz val="11"/>
      <color auto="1"/>
      <name val="ＭＳ Ｐ明朝"/>
      <family val="1"/>
    </font>
    <font>
      <sz val="14"/>
      <color auto="1"/>
      <name val="ＭＳ Ｐ明朝"/>
      <family val="1"/>
    </font>
    <font>
      <sz val="14"/>
      <color auto="1"/>
      <name val="ＭＳ Ｐゴシック"/>
      <family val="3"/>
    </font>
    <font>
      <sz val="11"/>
      <color theme="1"/>
      <name val="ＭＳ Ｐ明朝"/>
      <family val="1"/>
    </font>
    <font>
      <sz val="9"/>
      <color auto="1"/>
      <name val="ＭＳ Ｐ明朝"/>
      <family val="1"/>
    </font>
    <font>
      <sz val="18"/>
      <color auto="1"/>
      <name val="ＭＳ Ｐ明朝"/>
      <family val="1"/>
    </font>
    <font>
      <sz val="10"/>
      <color auto="1"/>
      <name val="ＭＳ Ｐゴシック"/>
      <family val="3"/>
    </font>
    <font>
      <sz val="12"/>
      <color auto="1"/>
      <name val="ＭＳ Ｐゴシック"/>
      <family val="3"/>
    </font>
    <font>
      <sz val="10"/>
      <color auto="1"/>
      <name val="ＭＳ Ｐ明朝"/>
      <family val="1"/>
    </font>
    <font>
      <sz val="18"/>
      <color theme="1"/>
      <name val="ＭＳ Ｐゴシック"/>
      <family val="3"/>
    </font>
    <font>
      <sz val="16"/>
      <color auto="1"/>
      <name val="ＭＳ Ｐゴシック"/>
      <family val="3"/>
    </font>
    <font>
      <sz val="11"/>
      <color rgb="FFFF0000"/>
      <name val="ＭＳ Ｐゴシック"/>
      <family val="3"/>
      <scheme val="minor"/>
    </font>
    <font>
      <sz val="9"/>
      <color theme="1"/>
      <name val="ＭＳ Ｐ明朝"/>
      <family val="1"/>
    </font>
    <font>
      <sz val="6"/>
      <color auto="1"/>
      <name val="ＭＳ 明朝"/>
      <family val="1"/>
    </font>
  </fonts>
  <fills count="6">
    <fill>
      <patternFill patternType="none"/>
    </fill>
    <fill>
      <patternFill patternType="gray125"/>
    </fill>
    <fill>
      <patternFill patternType="solid">
        <fgColor theme="0" tint="-5.e-002"/>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style="thin">
        <color indexed="64"/>
      </left>
      <right/>
      <top style="hair">
        <color indexed="64"/>
      </top>
      <bottom/>
      <diagonal/>
    </border>
    <border>
      <left/>
      <right/>
      <top style="thin">
        <color indexed="64"/>
      </top>
      <bottom style="medium">
        <color indexed="64"/>
      </bottom>
      <diagonal/>
    </border>
    <border>
      <left style="hair">
        <color indexed="64"/>
      </left>
      <right/>
      <top style="medium">
        <color indexed="64"/>
      </top>
      <bottom style="medium">
        <color indexed="64"/>
      </bottom>
      <diagonal/>
    </border>
    <border>
      <left/>
      <right style="thin">
        <color indexed="64"/>
      </right>
      <top/>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s>
  <cellStyleXfs count="13">
    <xf numFmtId="0" fontId="0" fillId="0" borderId="0"/>
    <xf numFmtId="9" fontId="1"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6" fontId="1"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410">
    <xf numFmtId="0" fontId="0" fillId="0" borderId="0" xfId="0"/>
    <xf numFmtId="0" fontId="5"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xf>
    <xf numFmtId="0" fontId="5" fillId="0" borderId="0" xfId="0" applyFont="1" applyBorder="1" applyAlignment="1">
      <alignment horizontal="center" vertical="center"/>
    </xf>
    <xf numFmtId="0" fontId="9" fillId="0" borderId="0" xfId="0" applyFont="1" applyAlignment="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quotePrefix="1" applyFont="1" applyBorder="1" applyAlignment="1">
      <alignment vertical="center" wrapText="1"/>
    </xf>
    <xf numFmtId="0" fontId="5" fillId="0" borderId="4" xfId="0" quotePrefix="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9" fillId="0" borderId="1" xfId="0" applyFont="1" applyBorder="1" applyAlignment="1">
      <alignment vertical="center" wrapText="1"/>
    </xf>
    <xf numFmtId="0" fontId="5" fillId="0" borderId="0" xfId="0" applyFont="1" applyBorder="1" applyAlignment="1">
      <alignmen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8" fillId="0" borderId="0" xfId="0" applyFont="1" applyFill="1" applyBorder="1" applyAlignment="1">
      <alignment vertical="center"/>
    </xf>
    <xf numFmtId="0" fontId="5" fillId="0" borderId="0" xfId="0" applyFont="1" applyFill="1" applyBorder="1" applyAlignment="1">
      <alignment horizontal="right" vertical="center"/>
    </xf>
    <xf numFmtId="0" fontId="8" fillId="2" borderId="1" xfId="0"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0" fontId="8" fillId="0" borderId="0" xfId="0" applyFont="1" applyAlignment="1">
      <alignment vertical="center" wrapText="1"/>
    </xf>
    <xf numFmtId="0" fontId="10" fillId="0" borderId="0" xfId="0" applyFont="1" applyFill="1" applyBorder="1" applyAlignment="1" applyProtection="1">
      <alignment horizontal="center" vertical="center"/>
      <protection locked="0"/>
    </xf>
    <xf numFmtId="0" fontId="8" fillId="3" borderId="1" xfId="0" applyFont="1" applyFill="1" applyBorder="1" applyAlignment="1">
      <alignment horizontal="center" vertical="center" shrinkToFit="1"/>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7" xfId="0" applyFont="1" applyBorder="1" applyAlignment="1">
      <alignment vertical="center"/>
    </xf>
    <xf numFmtId="0" fontId="5" fillId="0" borderId="0" xfId="0" applyFont="1" applyBorder="1" applyAlignment="1">
      <alignment vertical="center"/>
    </xf>
    <xf numFmtId="0" fontId="11"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Border="1" applyAlignment="1">
      <alignment vertical="center"/>
    </xf>
    <xf numFmtId="0" fontId="12" fillId="0" borderId="0" xfId="0" applyFont="1" applyFill="1" applyAlignment="1">
      <alignment vertical="center"/>
    </xf>
    <xf numFmtId="0" fontId="13" fillId="2" borderId="2" xfId="0" applyFont="1" applyFill="1" applyBorder="1" applyAlignment="1">
      <alignment horizontal="center" vertical="center"/>
    </xf>
    <xf numFmtId="0" fontId="13" fillId="0" borderId="8" xfId="0" applyFont="1" applyFill="1" applyBorder="1" applyAlignment="1">
      <alignment horizontal="center" vertical="center" textRotation="255"/>
    </xf>
    <xf numFmtId="0" fontId="13" fillId="0" borderId="9" xfId="0" applyFont="1" applyFill="1" applyBorder="1" applyAlignment="1">
      <alignment horizontal="center" vertical="center" textRotation="255"/>
    </xf>
    <xf numFmtId="0" fontId="13" fillId="0" borderId="10" xfId="0" applyFont="1" applyFill="1" applyBorder="1" applyAlignment="1">
      <alignment horizontal="center" vertical="center" textRotation="255"/>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9"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3" fillId="0" borderId="0" xfId="0" applyFont="1" applyFill="1" applyBorder="1" applyAlignment="1">
      <alignment vertical="center"/>
    </xf>
    <xf numFmtId="0" fontId="13" fillId="0" borderId="12" xfId="0" applyFont="1" applyFill="1" applyBorder="1" applyAlignment="1">
      <alignment horizontal="center" vertical="center" textRotation="255" wrapText="1"/>
    </xf>
    <xf numFmtId="0" fontId="13" fillId="0" borderId="5" xfId="0" applyFont="1" applyFill="1" applyBorder="1" applyAlignment="1">
      <alignment horizontal="center" vertical="center" textRotation="255" wrapText="1"/>
    </xf>
    <xf numFmtId="0" fontId="13" fillId="0" borderId="13" xfId="0" applyFont="1" applyFill="1" applyBorder="1" applyAlignment="1">
      <alignment horizontal="center" vertical="center" textRotation="255" wrapText="1"/>
    </xf>
    <xf numFmtId="0" fontId="13" fillId="0" borderId="14" xfId="0" applyFont="1" applyFill="1" applyBorder="1" applyAlignment="1">
      <alignment horizontal="center" vertical="center" textRotation="255" wrapText="1"/>
    </xf>
    <xf numFmtId="0" fontId="13" fillId="0" borderId="15" xfId="0" applyFont="1" applyFill="1" applyBorder="1" applyAlignment="1">
      <alignment vertical="center" textRotation="255" wrapText="1"/>
    </xf>
    <xf numFmtId="176" fontId="13" fillId="0" borderId="16" xfId="3" applyNumberFormat="1" applyFont="1" applyFill="1" applyBorder="1" applyAlignment="1">
      <alignment vertical="center" wrapText="1"/>
    </xf>
    <xf numFmtId="0" fontId="11" fillId="0" borderId="7" xfId="0" applyFont="1" applyFill="1" applyBorder="1" applyAlignment="1">
      <alignment vertical="center"/>
    </xf>
    <xf numFmtId="0" fontId="11" fillId="0" borderId="5" xfId="0" applyFont="1" applyFill="1" applyBorder="1" applyAlignment="1">
      <alignment vertical="center"/>
    </xf>
    <xf numFmtId="176" fontId="13" fillId="0" borderId="17" xfId="3" applyNumberFormat="1" applyFont="1" applyFill="1" applyBorder="1" applyAlignment="1">
      <alignment vertical="center" wrapText="1"/>
    </xf>
    <xf numFmtId="176" fontId="13" fillId="0" borderId="6" xfId="3" applyNumberFormat="1" applyFont="1" applyFill="1" applyBorder="1" applyAlignment="1">
      <alignment vertical="center" wrapText="1"/>
    </xf>
    <xf numFmtId="176" fontId="13" fillId="0" borderId="7" xfId="3" applyNumberFormat="1" applyFont="1" applyFill="1" applyBorder="1" applyAlignment="1">
      <alignment vertical="center" wrapText="1"/>
    </xf>
    <xf numFmtId="176" fontId="13" fillId="0" borderId="18" xfId="3" applyNumberFormat="1" applyFont="1" applyFill="1" applyBorder="1" applyAlignment="1">
      <alignment vertical="center" wrapText="1"/>
    </xf>
    <xf numFmtId="176" fontId="13" fillId="0" borderId="15" xfId="3" applyNumberFormat="1" applyFont="1" applyFill="1" applyBorder="1" applyAlignment="1">
      <alignment horizontal="left" vertical="center" wrapText="1"/>
    </xf>
    <xf numFmtId="176" fontId="13" fillId="0" borderId="13" xfId="3" applyNumberFormat="1" applyFont="1" applyFill="1" applyBorder="1" applyAlignment="1">
      <alignment vertical="center" wrapText="1"/>
    </xf>
    <xf numFmtId="0" fontId="13" fillId="0" borderId="15" xfId="0" applyFont="1" applyFill="1" applyBorder="1" applyAlignment="1">
      <alignment vertical="center" wrapText="1"/>
    </xf>
    <xf numFmtId="176" fontId="13" fillId="0" borderId="19" xfId="3" applyNumberFormat="1" applyFont="1" applyFill="1" applyBorder="1" applyAlignment="1">
      <alignment vertical="center" wrapText="1"/>
    </xf>
    <xf numFmtId="176" fontId="13" fillId="0" borderId="20" xfId="3" applyNumberFormat="1" applyFont="1" applyFill="1" applyBorder="1" applyAlignment="1">
      <alignment vertical="center" wrapText="1"/>
    </xf>
    <xf numFmtId="176" fontId="13" fillId="0" borderId="3" xfId="3" applyNumberFormat="1" applyFont="1" applyFill="1" applyBorder="1" applyAlignment="1">
      <alignment vertical="center" wrapText="1"/>
    </xf>
    <xf numFmtId="176" fontId="13" fillId="0" borderId="4" xfId="3" applyNumberFormat="1" applyFont="1" applyFill="1" applyBorder="1" applyAlignment="1">
      <alignment vertical="center" wrapText="1"/>
    </xf>
    <xf numFmtId="176" fontId="13" fillId="0" borderId="21" xfId="3" applyNumberFormat="1" applyFont="1" applyFill="1" applyBorder="1" applyAlignment="1">
      <alignment vertical="center" wrapText="1"/>
    </xf>
    <xf numFmtId="176" fontId="13" fillId="0" borderId="22" xfId="3" applyNumberFormat="1" applyFont="1" applyFill="1" applyBorder="1" applyAlignment="1">
      <alignment vertical="center" wrapText="1"/>
    </xf>
    <xf numFmtId="176" fontId="13" fillId="0" borderId="23" xfId="3" applyNumberFormat="1" applyFont="1" applyFill="1" applyBorder="1" applyAlignment="1">
      <alignment vertical="center" wrapText="1"/>
    </xf>
    <xf numFmtId="176" fontId="13" fillId="0" borderId="24" xfId="3" applyNumberFormat="1" applyFont="1" applyFill="1" applyBorder="1" applyAlignment="1">
      <alignment horizontal="left" vertical="center" wrapText="1"/>
    </xf>
    <xf numFmtId="176" fontId="13" fillId="0" borderId="25" xfId="3" applyNumberFormat="1" applyFont="1" applyFill="1" applyBorder="1" applyAlignment="1">
      <alignment horizontal="left" vertical="center" wrapText="1"/>
    </xf>
    <xf numFmtId="176" fontId="13" fillId="0" borderId="26" xfId="3" applyNumberFormat="1" applyFont="1" applyFill="1" applyBorder="1" applyAlignment="1">
      <alignment vertical="center" wrapText="1"/>
    </xf>
    <xf numFmtId="176" fontId="13" fillId="0" borderId="27" xfId="3" applyNumberFormat="1" applyFont="1" applyFill="1" applyBorder="1" applyAlignment="1">
      <alignment vertical="center" wrapText="1"/>
    </xf>
    <xf numFmtId="176" fontId="13" fillId="0" borderId="28" xfId="3" applyNumberFormat="1" applyFont="1" applyFill="1" applyBorder="1" applyAlignment="1">
      <alignment vertical="center" wrapText="1"/>
    </xf>
    <xf numFmtId="0" fontId="13" fillId="0" borderId="29" xfId="0" applyFont="1" applyFill="1" applyBorder="1" applyAlignment="1">
      <alignment vertical="center" wrapText="1"/>
    </xf>
    <xf numFmtId="0" fontId="13" fillId="2" borderId="2" xfId="0" applyFont="1" applyFill="1" applyBorder="1" applyAlignment="1">
      <alignment horizontal="center" vertical="center" wrapText="1"/>
    </xf>
    <xf numFmtId="0" fontId="11" fillId="0" borderId="19" xfId="0" applyFont="1" applyFill="1" applyBorder="1" applyAlignment="1">
      <alignment vertical="center"/>
    </xf>
    <xf numFmtId="0" fontId="13" fillId="0" borderId="2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0" xfId="0" applyFont="1" applyFill="1" applyBorder="1" applyAlignment="1">
      <alignment vertical="center" wrapTex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9" xfId="0" applyFont="1" applyFill="1" applyBorder="1" applyAlignment="1">
      <alignment horizontal="left"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0" xfId="0" applyFont="1" applyFill="1" applyBorder="1" applyAlignment="1">
      <alignment vertical="center" wrapText="1"/>
    </xf>
    <xf numFmtId="177" fontId="13" fillId="0" borderId="19" xfId="3" applyNumberFormat="1" applyFont="1" applyFill="1" applyBorder="1" applyAlignment="1">
      <alignment horizontal="center" vertical="center"/>
    </xf>
    <xf numFmtId="177" fontId="7" fillId="3" borderId="20" xfId="3" applyNumberFormat="1" applyFont="1" applyFill="1" applyBorder="1" applyAlignment="1">
      <alignment horizontal="center" vertical="center"/>
    </xf>
    <xf numFmtId="177" fontId="7" fillId="3" borderId="3" xfId="3" applyNumberFormat="1" applyFont="1" applyFill="1" applyBorder="1" applyAlignment="1">
      <alignment horizontal="center" vertical="center"/>
    </xf>
    <xf numFmtId="177" fontId="7" fillId="3" borderId="4" xfId="3" applyNumberFormat="1" applyFont="1" applyFill="1" applyBorder="1" applyAlignment="1">
      <alignment horizontal="center" vertical="center"/>
    </xf>
    <xf numFmtId="177" fontId="7" fillId="0" borderId="21" xfId="3" applyNumberFormat="1" applyFont="1" applyFill="1" applyBorder="1" applyAlignment="1">
      <alignment vertical="center"/>
    </xf>
    <xf numFmtId="177" fontId="7" fillId="3" borderId="6" xfId="3" applyNumberFormat="1" applyFont="1" applyFill="1" applyBorder="1" applyAlignment="1">
      <alignment horizontal="center" vertical="center"/>
    </xf>
    <xf numFmtId="177" fontId="7" fillId="0" borderId="19" xfId="3" applyNumberFormat="1" applyFont="1" applyFill="1" applyBorder="1" applyAlignment="1">
      <alignment horizontal="center" vertical="center"/>
    </xf>
    <xf numFmtId="177" fontId="7" fillId="3" borderId="1" xfId="3" applyNumberFormat="1" applyFont="1" applyFill="1" applyBorder="1" applyAlignment="1">
      <alignment horizontal="center" vertical="center"/>
    </xf>
    <xf numFmtId="177" fontId="7" fillId="3" borderId="28" xfId="3" applyNumberFormat="1" applyFont="1" applyFill="1" applyBorder="1" applyAlignment="1">
      <alignment horizontal="center" vertical="center"/>
    </xf>
    <xf numFmtId="177" fontId="7" fillId="3" borderId="14" xfId="3" applyNumberFormat="1" applyFont="1" applyFill="1" applyBorder="1" applyAlignment="1">
      <alignment horizontal="center" vertical="center"/>
    </xf>
    <xf numFmtId="177" fontId="7" fillId="3" borderId="12" xfId="3" applyNumberFormat="1" applyFont="1" applyFill="1" applyBorder="1" applyAlignment="1">
      <alignment horizontal="center" vertical="center"/>
    </xf>
    <xf numFmtId="38" fontId="7" fillId="4" borderId="6" xfId="3" applyFont="1" applyFill="1" applyBorder="1" applyAlignment="1">
      <alignment horizontal="center" vertical="center"/>
    </xf>
    <xf numFmtId="0" fontId="5" fillId="2" borderId="1" xfId="0" applyFont="1" applyFill="1" applyBorder="1" applyAlignment="1">
      <alignment horizontal="right" vertical="center"/>
    </xf>
    <xf numFmtId="0" fontId="11" fillId="0" borderId="19" xfId="0" applyFont="1" applyFill="1" applyBorder="1" applyAlignment="1">
      <alignment horizontal="center" vertical="center"/>
    </xf>
    <xf numFmtId="0" fontId="11" fillId="3" borderId="2"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177" fontId="11" fillId="0" borderId="21" xfId="3" applyNumberFormat="1" applyFont="1" applyFill="1" applyBorder="1" applyAlignment="1">
      <alignment vertical="center"/>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3" xfId="0" applyFont="1" applyFill="1" applyBorder="1" applyAlignment="1">
      <alignment horizontal="center" vertical="center"/>
    </xf>
    <xf numFmtId="0" fontId="11" fillId="0" borderId="34" xfId="0" applyFont="1" applyFill="1" applyBorder="1" applyAlignment="1">
      <alignment vertical="center"/>
    </xf>
    <xf numFmtId="0" fontId="11" fillId="3" borderId="1" xfId="0" applyFont="1" applyFill="1" applyBorder="1" applyAlignment="1">
      <alignment vertical="center" wrapText="1"/>
    </xf>
    <xf numFmtId="0" fontId="11" fillId="3" borderId="28" xfId="0" applyFont="1" applyFill="1" applyBorder="1" applyAlignment="1">
      <alignment vertical="center" wrapText="1"/>
    </xf>
    <xf numFmtId="0" fontId="11" fillId="3" borderId="14" xfId="0" applyFont="1" applyFill="1" applyBorder="1" applyAlignment="1">
      <alignment vertical="center" wrapText="1"/>
    </xf>
    <xf numFmtId="0" fontId="11" fillId="3" borderId="12" xfId="0" applyFont="1" applyFill="1" applyBorder="1" applyAlignment="1">
      <alignment vertical="center" wrapText="1"/>
    </xf>
    <xf numFmtId="0" fontId="11" fillId="0" borderId="35" xfId="0" applyFont="1" applyFill="1" applyBorder="1" applyAlignment="1">
      <alignment vertical="center"/>
    </xf>
    <xf numFmtId="0" fontId="5" fillId="3" borderId="1" xfId="0" applyFont="1" applyFill="1" applyBorder="1" applyAlignment="1">
      <alignment horizontal="center" vertical="center"/>
    </xf>
    <xf numFmtId="0" fontId="11" fillId="0" borderId="36" xfId="0" applyFont="1" applyFill="1" applyBorder="1" applyAlignment="1">
      <alignment horizontal="center" vertical="center"/>
    </xf>
    <xf numFmtId="0" fontId="11" fillId="3" borderId="37" xfId="0" applyFont="1" applyFill="1" applyBorder="1" applyAlignment="1">
      <alignment horizontal="left" vertical="center"/>
    </xf>
    <xf numFmtId="0" fontId="11" fillId="3" borderId="38" xfId="0" applyFont="1" applyFill="1" applyBorder="1" applyAlignment="1">
      <alignment horizontal="left" vertical="center"/>
    </xf>
    <xf numFmtId="0" fontId="11" fillId="3" borderId="39" xfId="0" applyFont="1" applyFill="1" applyBorder="1" applyAlignment="1">
      <alignment horizontal="left" vertical="center"/>
    </xf>
    <xf numFmtId="177" fontId="11" fillId="0" borderId="40" xfId="3" applyNumberFormat="1" applyFont="1" applyFill="1" applyBorder="1" applyAlignment="1">
      <alignment vertical="center"/>
    </xf>
    <xf numFmtId="0" fontId="11" fillId="3" borderId="41" xfId="0" applyFont="1" applyFill="1" applyBorder="1" applyAlignment="1">
      <alignment horizontal="left" vertical="center"/>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42" xfId="0" applyFont="1" applyFill="1" applyBorder="1" applyAlignment="1">
      <alignment horizontal="center" vertical="center"/>
    </xf>
    <xf numFmtId="0" fontId="11" fillId="0" borderId="43" xfId="0" applyFont="1" applyFill="1" applyBorder="1" applyAlignment="1">
      <alignment vertical="center"/>
    </xf>
    <xf numFmtId="0" fontId="11" fillId="3" borderId="44" xfId="0" applyFont="1" applyFill="1" applyBorder="1" applyAlignment="1">
      <alignment vertical="center" wrapText="1"/>
    </xf>
    <xf numFmtId="0" fontId="11" fillId="3" borderId="45" xfId="0" applyFont="1" applyFill="1" applyBorder="1" applyAlignment="1">
      <alignment vertical="center" wrapText="1"/>
    </xf>
    <xf numFmtId="0" fontId="11" fillId="3" borderId="46" xfId="0" applyFont="1" applyFill="1" applyBorder="1" applyAlignment="1">
      <alignment vertical="center" wrapText="1"/>
    </xf>
    <xf numFmtId="0" fontId="11" fillId="3" borderId="47" xfId="0" applyFont="1" applyFill="1" applyBorder="1" applyAlignment="1">
      <alignment vertical="center" wrapText="1"/>
    </xf>
    <xf numFmtId="0" fontId="1" fillId="0" borderId="0" xfId="0" applyFont="1"/>
    <xf numFmtId="0" fontId="11" fillId="5" borderId="0" xfId="0" applyFont="1" applyFill="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5" fillId="0" borderId="17" xfId="0" applyFont="1" applyBorder="1" applyAlignment="1">
      <alignment vertical="center"/>
    </xf>
    <xf numFmtId="0" fontId="5" fillId="0" borderId="22" xfId="0" applyFont="1" applyBorder="1" applyAlignment="1">
      <alignment horizontal="center" vertical="center"/>
    </xf>
    <xf numFmtId="0" fontId="5" fillId="0" borderId="17"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1" fillId="0" borderId="5" xfId="0" applyFont="1" applyBorder="1" applyAlignment="1">
      <alignment vertical="center"/>
    </xf>
    <xf numFmtId="0" fontId="1" fillId="0" borderId="6"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0" borderId="21" xfId="0" applyFont="1" applyBorder="1" applyAlignment="1">
      <alignment horizontal="center" vertical="center" shrinkToFit="1"/>
    </xf>
    <xf numFmtId="0" fontId="5" fillId="0" borderId="1" xfId="0" applyFont="1" applyBorder="1" applyAlignment="1">
      <alignment vertical="center"/>
    </xf>
    <xf numFmtId="0" fontId="5" fillId="0" borderId="20"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5" fillId="0" borderId="17" xfId="0" applyFont="1" applyBorder="1" applyAlignment="1">
      <alignment horizontal="center" vertical="center"/>
    </xf>
    <xf numFmtId="0" fontId="5" fillId="0" borderId="50" xfId="0" applyFont="1" applyBorder="1" applyAlignment="1">
      <alignment horizontal="center" vertical="center"/>
    </xf>
    <xf numFmtId="176" fontId="1" fillId="0" borderId="51" xfId="11" applyNumberFormat="1" applyFont="1" applyBorder="1" applyAlignment="1">
      <alignment vertical="center"/>
    </xf>
    <xf numFmtId="176" fontId="1" fillId="3" borderId="52" xfId="11" applyNumberFormat="1" applyFont="1" applyFill="1" applyBorder="1" applyAlignment="1">
      <alignment vertical="center"/>
    </xf>
    <xf numFmtId="176" fontId="1" fillId="3" borderId="51" xfId="11" applyNumberFormat="1" applyFont="1" applyFill="1" applyBorder="1" applyAlignment="1">
      <alignment vertical="center"/>
    </xf>
    <xf numFmtId="0" fontId="5" fillId="0" borderId="23" xfId="0" applyFont="1" applyBorder="1" applyAlignment="1">
      <alignment horizontal="left" vertical="center" wrapText="1"/>
    </xf>
    <xf numFmtId="0" fontId="5" fillId="0" borderId="53" xfId="0" applyFont="1" applyBorder="1" applyAlignment="1">
      <alignment horizontal="left" vertical="center" wrapText="1"/>
    </xf>
    <xf numFmtId="0" fontId="1" fillId="0" borderId="54" xfId="0" applyFont="1" applyBorder="1" applyAlignment="1">
      <alignment horizontal="left" vertical="center"/>
    </xf>
    <xf numFmtId="0" fontId="1" fillId="0" borderId="55" xfId="0" applyFont="1" applyBorder="1" applyAlignment="1">
      <alignment horizontal="left" vertical="center"/>
    </xf>
    <xf numFmtId="0" fontId="5" fillId="0" borderId="48" xfId="0" applyFont="1" applyBorder="1" applyAlignment="1">
      <alignment horizontal="center" vertical="center"/>
    </xf>
    <xf numFmtId="0" fontId="5" fillId="0" borderId="56" xfId="0" applyFont="1" applyBorder="1" applyAlignment="1">
      <alignment horizontal="center" vertical="center"/>
    </xf>
    <xf numFmtId="176" fontId="1" fillId="0" borderId="57" xfId="11" applyNumberFormat="1" applyFont="1" applyBorder="1" applyAlignment="1">
      <alignment vertical="center"/>
    </xf>
    <xf numFmtId="176" fontId="1" fillId="3" borderId="58" xfId="11" applyNumberFormat="1" applyFont="1" applyFill="1" applyBorder="1" applyAlignment="1">
      <alignment vertical="center"/>
    </xf>
    <xf numFmtId="176" fontId="1" fillId="3" borderId="57" xfId="11" applyNumberFormat="1" applyFont="1" applyFill="1" applyBorder="1" applyAlignment="1">
      <alignment vertical="center"/>
    </xf>
    <xf numFmtId="0" fontId="11" fillId="5" borderId="23" xfId="6" applyFont="1" applyFill="1" applyBorder="1" applyAlignment="1">
      <alignment horizontal="center" vertical="center" wrapText="1"/>
    </xf>
    <xf numFmtId="0" fontId="11" fillId="3" borderId="1" xfId="6" applyFont="1" applyFill="1" applyBorder="1" applyAlignment="1">
      <alignment horizontal="center" vertical="center" wrapText="1"/>
    </xf>
    <xf numFmtId="0" fontId="5" fillId="0" borderId="51" xfId="0" applyFont="1" applyBorder="1" applyAlignment="1">
      <alignment horizontal="center" vertical="center"/>
    </xf>
    <xf numFmtId="176" fontId="1" fillId="0" borderId="59" xfId="11" applyNumberFormat="1" applyFont="1" applyBorder="1" applyAlignment="1">
      <alignment vertical="center"/>
    </xf>
    <xf numFmtId="0" fontId="11" fillId="5" borderId="27" xfId="6" applyFont="1" applyFill="1" applyBorder="1" applyAlignment="1">
      <alignment horizontal="center" vertical="center" wrapText="1"/>
    </xf>
    <xf numFmtId="0" fontId="5" fillId="0" borderId="60" xfId="0" applyFont="1" applyBorder="1" applyAlignment="1">
      <alignment horizontal="center" vertical="center"/>
    </xf>
    <xf numFmtId="176" fontId="1" fillId="0" borderId="60" xfId="11" applyNumberFormat="1" applyFont="1" applyBorder="1" applyAlignment="1">
      <alignment vertical="center"/>
    </xf>
    <xf numFmtId="176" fontId="1" fillId="3" borderId="60" xfId="11" applyNumberFormat="1" applyFont="1" applyFill="1" applyBorder="1" applyAlignment="1">
      <alignment vertical="center"/>
    </xf>
    <xf numFmtId="0" fontId="1" fillId="0" borderId="23" xfId="0" applyFont="1" applyBorder="1" applyAlignment="1">
      <alignment horizontal="center" vertical="center"/>
    </xf>
    <xf numFmtId="0" fontId="11" fillId="0" borderId="23" xfId="6" applyFont="1" applyFill="1" applyBorder="1" applyAlignment="1">
      <alignment vertical="center" wrapText="1"/>
    </xf>
    <xf numFmtId="0" fontId="11" fillId="3" borderId="20" xfId="6" applyFont="1" applyFill="1" applyBorder="1" applyAlignment="1">
      <alignment horizontal="left" vertical="center" wrapText="1"/>
    </xf>
    <xf numFmtId="0" fontId="11" fillId="3" borderId="3" xfId="6" applyFont="1" applyFill="1" applyBorder="1" applyAlignment="1">
      <alignment horizontal="left" vertical="center" wrapText="1"/>
    </xf>
    <xf numFmtId="0" fontId="11" fillId="3" borderId="4" xfId="6" applyFont="1" applyFill="1" applyBorder="1" applyAlignment="1">
      <alignment horizontal="left" vertical="center" wrapText="1"/>
    </xf>
    <xf numFmtId="0" fontId="5" fillId="0" borderId="1" xfId="0" applyFont="1" applyBorder="1" applyAlignment="1">
      <alignment horizontal="right" vertical="center" shrinkToFit="1"/>
    </xf>
    <xf numFmtId="0" fontId="5" fillId="0" borderId="0" xfId="0" applyFont="1" applyBorder="1" applyAlignment="1">
      <alignment horizontal="right" vertical="center" shrinkToFit="1"/>
    </xf>
    <xf numFmtId="0" fontId="1" fillId="0" borderId="0" xfId="0" applyFont="1" applyAlignment="1">
      <alignment horizontal="right"/>
    </xf>
    <xf numFmtId="0" fontId="5" fillId="0" borderId="57" xfId="0" applyFont="1" applyBorder="1" applyAlignment="1">
      <alignment horizontal="center" vertical="center"/>
    </xf>
    <xf numFmtId="0" fontId="1" fillId="0" borderId="30" xfId="0" applyFont="1" applyBorder="1" applyAlignment="1">
      <alignment horizontal="center" vertical="center"/>
    </xf>
    <xf numFmtId="0" fontId="11" fillId="0" borderId="30" xfId="6" applyFont="1" applyFill="1" applyBorder="1" applyAlignment="1">
      <alignment vertical="center" wrapText="1"/>
    </xf>
    <xf numFmtId="0" fontId="1" fillId="3" borderId="23"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51" xfId="0" applyFont="1" applyBorder="1" applyAlignment="1">
      <alignment horizontal="center" vertical="center" shrinkToFit="1"/>
    </xf>
    <xf numFmtId="178" fontId="1" fillId="0" borderId="51" xfId="12" applyNumberFormat="1" applyFont="1" applyFill="1" applyBorder="1" applyAlignment="1">
      <alignment horizontal="right" vertical="center" shrinkToFit="1"/>
    </xf>
    <xf numFmtId="0" fontId="1" fillId="3" borderId="30" xfId="0" applyFont="1" applyFill="1" applyBorder="1" applyAlignment="1">
      <alignment horizontal="center" vertical="center"/>
    </xf>
    <xf numFmtId="0" fontId="5" fillId="0" borderId="57" xfId="0" applyFont="1" applyBorder="1" applyAlignment="1">
      <alignment horizontal="center" vertical="center" shrinkToFit="1"/>
    </xf>
    <xf numFmtId="178" fontId="1" fillId="0" borderId="57" xfId="12" applyNumberFormat="1" applyFont="1" applyFill="1" applyBorder="1" applyAlignment="1">
      <alignment horizontal="right" vertical="center" shrinkToFit="1"/>
    </xf>
    <xf numFmtId="0" fontId="1" fillId="0" borderId="30" xfId="0" applyFont="1" applyFill="1" applyBorder="1" applyAlignment="1">
      <alignment vertical="center"/>
    </xf>
    <xf numFmtId="179" fontId="1" fillId="0" borderId="51" xfId="12" applyNumberFormat="1" applyFont="1" applyFill="1" applyBorder="1" applyAlignment="1">
      <alignment horizontal="right" vertical="center" shrinkToFit="1"/>
    </xf>
    <xf numFmtId="0" fontId="1" fillId="3" borderId="27" xfId="0" applyFont="1" applyFill="1" applyBorder="1" applyAlignment="1">
      <alignment horizontal="center" vertical="center"/>
    </xf>
    <xf numFmtId="179" fontId="1" fillId="0" borderId="57" xfId="12" applyNumberFormat="1" applyFont="1" applyFill="1" applyBorder="1" applyAlignment="1">
      <alignment horizontal="right" vertical="center" shrinkToFit="1"/>
    </xf>
    <xf numFmtId="0" fontId="1" fillId="0" borderId="27" xfId="0" applyFont="1" applyBorder="1" applyAlignment="1">
      <alignment horizontal="center" vertical="center"/>
    </xf>
    <xf numFmtId="0" fontId="1" fillId="0" borderId="27" xfId="0" applyFont="1" applyFill="1" applyBorder="1" applyAlignment="1">
      <alignment vertical="center"/>
    </xf>
    <xf numFmtId="0" fontId="0" fillId="0" borderId="0" xfId="8" applyFont="1" applyFill="1" applyAlignment="1">
      <alignment vertical="center"/>
    </xf>
    <xf numFmtId="0" fontId="0" fillId="0" borderId="0" xfId="8" applyFont="1" applyFill="1" applyAlignment="1">
      <alignment horizontal="center" vertical="center"/>
    </xf>
    <xf numFmtId="0" fontId="14" fillId="0" borderId="0" xfId="9" applyFont="1" applyAlignment="1">
      <alignment vertical="center"/>
    </xf>
    <xf numFmtId="0" fontId="3" fillId="0" borderId="61" xfId="8" applyFill="1" applyBorder="1" applyAlignment="1">
      <alignment horizontal="center" vertical="center"/>
    </xf>
    <xf numFmtId="0" fontId="3" fillId="0" borderId="62" xfId="8" applyFill="1" applyBorder="1" applyAlignment="1">
      <alignment vertical="center"/>
    </xf>
    <xf numFmtId="0" fontId="3" fillId="0" borderId="9" xfId="8" applyFill="1" applyBorder="1" applyAlignment="1">
      <alignment vertical="center"/>
    </xf>
    <xf numFmtId="0" fontId="3" fillId="0" borderId="63" xfId="8" applyFill="1" applyBorder="1" applyAlignment="1">
      <alignment vertical="center"/>
    </xf>
    <xf numFmtId="0" fontId="3" fillId="0" borderId="64" xfId="8" applyFill="1" applyBorder="1" applyAlignment="1">
      <alignment vertical="center"/>
    </xf>
    <xf numFmtId="0" fontId="3" fillId="0" borderId="65" xfId="8" applyFill="1" applyBorder="1" applyAlignment="1">
      <alignment vertical="center"/>
    </xf>
    <xf numFmtId="0" fontId="3" fillId="0" borderId="66" xfId="8" applyFill="1" applyBorder="1" applyAlignment="1">
      <alignment vertical="center"/>
    </xf>
    <xf numFmtId="0" fontId="3" fillId="0" borderId="67" xfId="8" applyFill="1" applyBorder="1" applyAlignment="1">
      <alignment vertical="center"/>
    </xf>
    <xf numFmtId="0" fontId="3" fillId="4" borderId="63" xfId="8" applyFill="1" applyBorder="1" applyAlignment="1">
      <alignment vertical="center"/>
    </xf>
    <xf numFmtId="0" fontId="3" fillId="0" borderId="0" xfId="8" applyFill="1" applyBorder="1" applyAlignment="1">
      <alignment vertical="center"/>
    </xf>
    <xf numFmtId="0" fontId="15" fillId="0" borderId="0" xfId="8" applyFont="1" applyFill="1" applyAlignment="1">
      <alignment vertical="center"/>
    </xf>
    <xf numFmtId="0" fontId="3" fillId="0" borderId="29" xfId="8" applyFill="1" applyBorder="1" applyAlignment="1">
      <alignment horizontal="center" vertical="center"/>
    </xf>
    <xf numFmtId="0" fontId="3" fillId="0" borderId="19" xfId="8" applyFill="1" applyBorder="1" applyAlignment="1">
      <alignment vertical="center"/>
    </xf>
    <xf numFmtId="0" fontId="12" fillId="0" borderId="17" xfId="8" applyFont="1" applyFill="1" applyBorder="1" applyAlignment="1">
      <alignment horizontal="center" vertical="center" textRotation="255"/>
    </xf>
    <xf numFmtId="0" fontId="12" fillId="0" borderId="7" xfId="8" applyFont="1" applyFill="1" applyBorder="1" applyAlignment="1">
      <alignment horizontal="center" vertical="center" textRotation="255"/>
    </xf>
    <xf numFmtId="0" fontId="12" fillId="0" borderId="22" xfId="8" applyFont="1" applyFill="1" applyBorder="1" applyAlignment="1">
      <alignment horizontal="center" vertical="center" textRotation="255"/>
    </xf>
    <xf numFmtId="0" fontId="3" fillId="0" borderId="18" xfId="8" applyFill="1" applyBorder="1" applyAlignment="1">
      <alignment vertical="center"/>
    </xf>
    <xf numFmtId="0" fontId="3" fillId="0" borderId="17" xfId="8" applyFill="1" applyBorder="1" applyAlignment="1">
      <alignment vertical="center"/>
    </xf>
    <xf numFmtId="0" fontId="3" fillId="0" borderId="7" xfId="8" applyFill="1" applyBorder="1" applyAlignment="1">
      <alignment vertical="center"/>
    </xf>
    <xf numFmtId="0" fontId="3" fillId="0" borderId="5" xfId="8" applyFill="1" applyBorder="1" applyAlignment="1">
      <alignment vertical="center" textRotation="255"/>
    </xf>
    <xf numFmtId="0" fontId="3" fillId="0" borderId="5" xfId="8" applyFill="1" applyBorder="1" applyAlignment="1">
      <alignment vertical="center"/>
    </xf>
    <xf numFmtId="0" fontId="3" fillId="0" borderId="6" xfId="8" applyFill="1" applyBorder="1" applyAlignment="1">
      <alignment vertical="center" textRotation="255"/>
    </xf>
    <xf numFmtId="0" fontId="3" fillId="0" borderId="22" xfId="8" applyFill="1" applyBorder="1" applyAlignment="1">
      <alignment vertical="center"/>
    </xf>
    <xf numFmtId="0" fontId="3" fillId="0" borderId="24" xfId="8" applyFill="1" applyBorder="1" applyAlignment="1">
      <alignment vertical="center"/>
    </xf>
    <xf numFmtId="0" fontId="3" fillId="0" borderId="34" xfId="8" applyFill="1" applyBorder="1" applyAlignment="1">
      <alignment vertical="center"/>
    </xf>
    <xf numFmtId="0" fontId="3" fillId="0" borderId="30" xfId="8" applyFill="1" applyBorder="1" applyAlignment="1">
      <alignment vertical="center"/>
    </xf>
    <xf numFmtId="0" fontId="3" fillId="0" borderId="68" xfId="8" applyFill="1" applyBorder="1" applyAlignment="1">
      <alignment vertical="center"/>
    </xf>
    <xf numFmtId="0" fontId="3" fillId="4" borderId="69" xfId="8" applyFill="1" applyBorder="1" applyAlignment="1">
      <alignment vertical="center"/>
    </xf>
    <xf numFmtId="0" fontId="12" fillId="3" borderId="17" xfId="8" applyFont="1" applyFill="1" applyBorder="1" applyAlignment="1">
      <alignment horizontal="center" vertical="center"/>
    </xf>
    <xf numFmtId="0" fontId="12" fillId="3" borderId="7" xfId="8" applyFont="1" applyFill="1" applyBorder="1" applyAlignment="1">
      <alignment horizontal="center" vertical="center"/>
    </xf>
    <xf numFmtId="0" fontId="12" fillId="3" borderId="22" xfId="8" applyFont="1" applyFill="1" applyBorder="1" applyAlignment="1">
      <alignment horizontal="center" vertical="center"/>
    </xf>
    <xf numFmtId="0" fontId="3" fillId="0" borderId="69" xfId="8" applyFill="1" applyBorder="1" applyAlignment="1">
      <alignment vertical="center"/>
    </xf>
    <xf numFmtId="0" fontId="3" fillId="0" borderId="21" xfId="8" applyFill="1" applyBorder="1" applyAlignment="1">
      <alignment vertical="center"/>
    </xf>
    <xf numFmtId="0" fontId="3" fillId="0" borderId="23" xfId="8" applyFill="1" applyBorder="1" applyAlignment="1">
      <alignment vertical="center"/>
    </xf>
    <xf numFmtId="0" fontId="3" fillId="0" borderId="17" xfId="8" applyFill="1" applyBorder="1" applyAlignment="1">
      <alignment horizontal="center" vertical="center" textRotation="255"/>
    </xf>
    <xf numFmtId="0" fontId="3" fillId="0" borderId="7" xfId="8" applyFill="1" applyBorder="1" applyAlignment="1">
      <alignment horizontal="center" vertical="center" textRotation="255"/>
    </xf>
    <xf numFmtId="0" fontId="3" fillId="0" borderId="22" xfId="8" applyFill="1" applyBorder="1" applyAlignment="1">
      <alignment horizontal="center" vertical="center" textRotation="255"/>
    </xf>
    <xf numFmtId="0" fontId="3" fillId="0" borderId="53" xfId="8" applyFill="1" applyBorder="1" applyAlignment="1">
      <alignment vertical="center"/>
    </xf>
    <xf numFmtId="0" fontId="3" fillId="0" borderId="54" xfId="8" applyFill="1" applyBorder="1" applyAlignment="1">
      <alignment vertical="center"/>
    </xf>
    <xf numFmtId="0" fontId="3" fillId="0" borderId="70" xfId="8" applyFill="1" applyBorder="1" applyAlignment="1">
      <alignment vertical="center"/>
    </xf>
    <xf numFmtId="0" fontId="3" fillId="0" borderId="55" xfId="8" applyFill="1" applyBorder="1" applyAlignment="1">
      <alignment vertical="center"/>
    </xf>
    <xf numFmtId="0" fontId="3" fillId="0" borderId="71" xfId="8" applyFill="1" applyBorder="1" applyAlignment="1">
      <alignment vertical="center"/>
    </xf>
    <xf numFmtId="0" fontId="3" fillId="3" borderId="72" xfId="8" applyFill="1" applyBorder="1" applyAlignment="1">
      <alignment horizontal="center" vertical="center" shrinkToFit="1"/>
    </xf>
    <xf numFmtId="0" fontId="12" fillId="3" borderId="48" xfId="8" applyFont="1" applyFill="1" applyBorder="1" applyAlignment="1">
      <alignment horizontal="center" vertical="center"/>
    </xf>
    <xf numFmtId="0" fontId="12" fillId="3" borderId="73" xfId="8" applyFont="1" applyFill="1" applyBorder="1" applyAlignment="1">
      <alignment horizontal="center" vertical="center"/>
    </xf>
    <xf numFmtId="0" fontId="12" fillId="3" borderId="49" xfId="8" applyFont="1" applyFill="1" applyBorder="1" applyAlignment="1">
      <alignment horizontal="center" vertical="center"/>
    </xf>
    <xf numFmtId="0" fontId="3" fillId="0" borderId="74" xfId="8" applyFill="1" applyBorder="1" applyAlignment="1">
      <alignment vertical="center"/>
    </xf>
    <xf numFmtId="0" fontId="3" fillId="0" borderId="75" xfId="8" applyFill="1" applyBorder="1" applyAlignment="1">
      <alignment vertical="center"/>
    </xf>
    <xf numFmtId="0" fontId="3" fillId="0" borderId="76" xfId="8" applyFill="1" applyBorder="1" applyAlignment="1">
      <alignment vertical="center"/>
    </xf>
    <xf numFmtId="0" fontId="3" fillId="0" borderId="77" xfId="8" applyFill="1" applyBorder="1" applyAlignment="1">
      <alignment vertical="center"/>
    </xf>
    <xf numFmtId="0" fontId="3" fillId="0" borderId="78" xfId="8" applyFill="1" applyBorder="1" applyAlignment="1">
      <alignment vertical="center"/>
    </xf>
    <xf numFmtId="0" fontId="3" fillId="0" borderId="34" xfId="8" applyFill="1" applyBorder="1" applyAlignment="1">
      <alignment horizontal="left" vertical="center"/>
    </xf>
    <xf numFmtId="0" fontId="3" fillId="0" borderId="30" xfId="8" applyFill="1" applyBorder="1" applyAlignment="1">
      <alignment horizontal="left" vertical="center"/>
    </xf>
    <xf numFmtId="0" fontId="3" fillId="0" borderId="68" xfId="8" applyFill="1" applyBorder="1" applyAlignment="1">
      <alignment horizontal="left" vertical="center"/>
    </xf>
    <xf numFmtId="0" fontId="3" fillId="4" borderId="69" xfId="8" applyFill="1" applyBorder="1" applyAlignment="1">
      <alignment horizontal="left" vertical="center"/>
    </xf>
    <xf numFmtId="0" fontId="3" fillId="3" borderId="29" xfId="8" applyFill="1" applyBorder="1" applyAlignment="1">
      <alignment horizontal="center" vertical="center" shrinkToFit="1"/>
    </xf>
    <xf numFmtId="0" fontId="3" fillId="0" borderId="20" xfId="8" applyFill="1" applyBorder="1" applyAlignment="1">
      <alignment vertical="center"/>
    </xf>
    <xf numFmtId="0" fontId="3" fillId="0" borderId="3" xfId="8" applyFill="1" applyBorder="1" applyAlignment="1">
      <alignment vertical="center"/>
    </xf>
    <xf numFmtId="180" fontId="3" fillId="0" borderId="4" xfId="8" applyNumberFormat="1" applyFill="1" applyBorder="1" applyAlignment="1">
      <alignment vertical="center"/>
    </xf>
    <xf numFmtId="0" fontId="3" fillId="0" borderId="27" xfId="8" applyFill="1" applyBorder="1" applyAlignment="1">
      <alignment vertical="center"/>
    </xf>
    <xf numFmtId="0" fontId="3" fillId="0" borderId="79" xfId="8" applyFill="1" applyBorder="1" applyAlignment="1">
      <alignment vertical="center"/>
    </xf>
    <xf numFmtId="0" fontId="3" fillId="0" borderId="80" xfId="8" applyFill="1" applyBorder="1" applyAlignment="1">
      <alignment vertical="center"/>
    </xf>
    <xf numFmtId="0" fontId="3" fillId="0" borderId="48" xfId="8" applyFill="1" applyBorder="1" applyAlignment="1">
      <alignment vertical="center"/>
    </xf>
    <xf numFmtId="0" fontId="3" fillId="0" borderId="81" xfId="8" applyFill="1" applyBorder="1" applyAlignment="1">
      <alignment vertical="center"/>
    </xf>
    <xf numFmtId="0" fontId="3" fillId="0" borderId="82" xfId="8" applyFill="1" applyBorder="1" applyAlignment="1">
      <alignment vertical="center"/>
    </xf>
    <xf numFmtId="0" fontId="3" fillId="0" borderId="83" xfId="8" applyFill="1" applyBorder="1" applyAlignment="1">
      <alignment vertical="center"/>
    </xf>
    <xf numFmtId="0" fontId="3" fillId="0" borderId="84" xfId="8" applyFill="1" applyBorder="1" applyAlignment="1">
      <alignment vertical="center"/>
    </xf>
    <xf numFmtId="0" fontId="3" fillId="0" borderId="85" xfId="8" applyFill="1" applyBorder="1" applyAlignment="1">
      <alignment vertical="center"/>
    </xf>
    <xf numFmtId="0" fontId="3" fillId="0" borderId="86" xfId="8" applyFill="1" applyBorder="1" applyAlignment="1">
      <alignment vertical="center"/>
    </xf>
    <xf numFmtId="0" fontId="3" fillId="0" borderId="87" xfId="8" applyFill="1" applyBorder="1" applyAlignment="1">
      <alignment horizontal="left" vertical="center"/>
    </xf>
    <xf numFmtId="0" fontId="3" fillId="0" borderId="57" xfId="8" applyFill="1" applyBorder="1" applyAlignment="1">
      <alignment horizontal="left" vertical="center"/>
    </xf>
    <xf numFmtId="0" fontId="3" fillId="0" borderId="88" xfId="8" applyFill="1" applyBorder="1" applyAlignment="1">
      <alignment horizontal="left" vertical="center"/>
    </xf>
    <xf numFmtId="0" fontId="3" fillId="4" borderId="89" xfId="8" applyFill="1" applyBorder="1" applyAlignment="1">
      <alignment horizontal="left" vertical="center"/>
    </xf>
    <xf numFmtId="0" fontId="3" fillId="3" borderId="25" xfId="8" applyFill="1" applyBorder="1" applyAlignment="1">
      <alignment horizontal="center" vertical="center" shrinkToFit="1"/>
    </xf>
    <xf numFmtId="0" fontId="3" fillId="0" borderId="20" xfId="8" applyFill="1" applyBorder="1" applyAlignment="1">
      <alignment horizontal="center" vertical="center"/>
    </xf>
    <xf numFmtId="0" fontId="3" fillId="0" borderId="3" xfId="8" applyFill="1" applyBorder="1" applyAlignment="1">
      <alignment horizontal="center" vertical="center"/>
    </xf>
    <xf numFmtId="180" fontId="3" fillId="0" borderId="4" xfId="8" applyNumberFormat="1" applyFill="1" applyBorder="1" applyAlignment="1">
      <alignment horizontal="center" vertical="center"/>
    </xf>
    <xf numFmtId="0" fontId="3" fillId="0" borderId="27" xfId="8" applyFill="1" applyBorder="1" applyAlignment="1">
      <alignment horizontal="center" vertical="center"/>
    </xf>
    <xf numFmtId="0" fontId="3" fillId="0" borderId="86" xfId="8" applyFill="1" applyBorder="1" applyAlignment="1">
      <alignment horizontal="center" vertical="center"/>
    </xf>
    <xf numFmtId="0" fontId="3" fillId="0" borderId="26" xfId="8" applyFill="1" applyBorder="1" applyAlignment="1">
      <alignment horizontal="center" vertical="center"/>
    </xf>
    <xf numFmtId="0" fontId="3" fillId="0" borderId="73" xfId="8" applyFill="1" applyBorder="1" applyAlignment="1">
      <alignment horizontal="center" vertical="center"/>
    </xf>
    <xf numFmtId="0" fontId="3" fillId="0" borderId="81" xfId="8" applyFill="1" applyBorder="1" applyAlignment="1">
      <alignment horizontal="center" vertical="center"/>
    </xf>
    <xf numFmtId="0" fontId="3" fillId="0" borderId="82" xfId="8" applyFill="1" applyBorder="1" applyAlignment="1">
      <alignment horizontal="center" vertical="center"/>
    </xf>
    <xf numFmtId="0" fontId="3" fillId="0" borderId="83" xfId="8" applyFill="1" applyBorder="1" applyAlignment="1">
      <alignment horizontal="center" vertical="center"/>
    </xf>
    <xf numFmtId="0" fontId="3" fillId="0" borderId="84" xfId="8" applyFill="1" applyBorder="1" applyAlignment="1">
      <alignment horizontal="center" vertical="center"/>
    </xf>
    <xf numFmtId="0" fontId="3" fillId="0" borderId="90" xfId="8" applyFill="1" applyBorder="1" applyAlignment="1">
      <alignment horizontal="center" vertical="center"/>
    </xf>
    <xf numFmtId="0" fontId="3" fillId="4" borderId="79" xfId="8" applyFill="1" applyBorder="1" applyAlignment="1">
      <alignment horizontal="center" vertical="center"/>
    </xf>
    <xf numFmtId="0" fontId="3" fillId="0" borderId="14" xfId="8" applyFill="1" applyBorder="1" applyAlignment="1">
      <alignment horizontal="center" vertical="center" wrapText="1"/>
    </xf>
    <xf numFmtId="176" fontId="3" fillId="0" borderId="33" xfId="4" applyNumberFormat="1" applyFill="1" applyBorder="1" applyAlignment="1">
      <alignment vertical="center"/>
    </xf>
    <xf numFmtId="181" fontId="3" fillId="3" borderId="20" xfId="4" applyNumberFormat="1" applyFill="1" applyBorder="1" applyAlignment="1">
      <alignment vertical="center"/>
    </xf>
    <xf numFmtId="181" fontId="3" fillId="3" borderId="3" xfId="4" applyNumberFormat="1" applyFill="1" applyBorder="1" applyAlignment="1">
      <alignment vertical="center"/>
    </xf>
    <xf numFmtId="176" fontId="3" fillId="3" borderId="3" xfId="4" applyNumberFormat="1" applyFill="1" applyBorder="1" applyAlignment="1">
      <alignment vertical="center"/>
    </xf>
    <xf numFmtId="176" fontId="3" fillId="3" borderId="4" xfId="4" applyNumberFormat="1" applyFill="1" applyBorder="1" applyAlignment="1">
      <alignment vertical="center"/>
    </xf>
    <xf numFmtId="176" fontId="3" fillId="3" borderId="27" xfId="4" applyNumberFormat="1" applyFill="1" applyBorder="1" applyAlignment="1">
      <alignment vertical="center"/>
    </xf>
    <xf numFmtId="176" fontId="3" fillId="3" borderId="28" xfId="4" applyNumberFormat="1" applyFill="1" applyBorder="1" applyAlignment="1">
      <alignment vertical="center"/>
    </xf>
    <xf numFmtId="176" fontId="3" fillId="0" borderId="73" xfId="4" applyNumberFormat="1" applyFill="1" applyBorder="1" applyAlignment="1">
      <alignment vertical="center"/>
    </xf>
    <xf numFmtId="176" fontId="3" fillId="3" borderId="81" xfId="4" applyNumberFormat="1" applyFill="1" applyBorder="1" applyAlignment="1">
      <alignment vertical="center"/>
    </xf>
    <xf numFmtId="176" fontId="3" fillId="3" borderId="82" xfId="4" applyNumberFormat="1" applyFill="1" applyBorder="1" applyAlignment="1">
      <alignment vertical="center"/>
    </xf>
    <xf numFmtId="182" fontId="3" fillId="3" borderId="83" xfId="4" applyNumberFormat="1" applyFill="1" applyBorder="1" applyAlignment="1">
      <alignment vertical="center"/>
    </xf>
    <xf numFmtId="182" fontId="3" fillId="3" borderId="81" xfId="4" applyNumberFormat="1" applyFill="1" applyBorder="1" applyAlignment="1">
      <alignment vertical="center"/>
    </xf>
    <xf numFmtId="176" fontId="3" fillId="3" borderId="83" xfId="4" applyNumberFormat="1" applyFill="1" applyBorder="1" applyAlignment="1">
      <alignment vertical="center"/>
    </xf>
    <xf numFmtId="176" fontId="3" fillId="3" borderId="84" xfId="4" applyNumberFormat="1" applyFill="1" applyBorder="1" applyAlignment="1">
      <alignment vertical="center"/>
    </xf>
    <xf numFmtId="176" fontId="3" fillId="0" borderId="27" xfId="4" applyNumberFormat="1" applyFill="1" applyBorder="1" applyAlignment="1">
      <alignment vertical="center"/>
    </xf>
    <xf numFmtId="176" fontId="3" fillId="3" borderId="85" xfId="4" applyNumberFormat="1" applyFill="1" applyBorder="1" applyAlignment="1">
      <alignment vertical="center"/>
    </xf>
    <xf numFmtId="176" fontId="3" fillId="3" borderId="86" xfId="4" applyNumberFormat="1" applyFill="1" applyBorder="1" applyAlignment="1">
      <alignment vertical="center"/>
    </xf>
    <xf numFmtId="176" fontId="3" fillId="0" borderId="26" xfId="4" applyNumberFormat="1" applyFill="1" applyBorder="1" applyAlignment="1">
      <alignment vertical="center"/>
    </xf>
    <xf numFmtId="176" fontId="1" fillId="0" borderId="27" xfId="4" applyNumberFormat="1" applyFont="1" applyFill="1" applyBorder="1" applyAlignment="1">
      <alignment vertical="center"/>
    </xf>
    <xf numFmtId="176" fontId="3" fillId="0" borderId="91" xfId="4" applyNumberFormat="1" applyFill="1" applyBorder="1" applyAlignment="1">
      <alignment vertical="center"/>
    </xf>
    <xf numFmtId="176" fontId="3" fillId="4" borderId="79" xfId="4" applyNumberFormat="1" applyFill="1" applyBorder="1" applyAlignment="1">
      <alignment vertical="center"/>
    </xf>
    <xf numFmtId="0" fontId="16" fillId="0" borderId="0" xfId="8" applyFont="1" applyFill="1" applyAlignment="1">
      <alignment vertical="center"/>
    </xf>
    <xf numFmtId="0" fontId="3" fillId="0" borderId="92" xfId="8" applyFill="1" applyBorder="1" applyAlignment="1">
      <alignment horizontal="center" vertical="center" wrapText="1"/>
    </xf>
    <xf numFmtId="176" fontId="3" fillId="0" borderId="93" xfId="4" applyNumberFormat="1" applyFill="1" applyBorder="1" applyAlignment="1">
      <alignment vertical="center"/>
    </xf>
    <xf numFmtId="181" fontId="3" fillId="3" borderId="94" xfId="4" applyNumberFormat="1" applyFill="1" applyBorder="1" applyAlignment="1">
      <alignment vertical="center"/>
    </xf>
    <xf numFmtId="181" fontId="3" fillId="3" borderId="95" xfId="4" applyNumberFormat="1" applyFill="1" applyBorder="1" applyAlignment="1">
      <alignment vertical="center"/>
    </xf>
    <xf numFmtId="176" fontId="3" fillId="3" borderId="95" xfId="4" applyNumberFormat="1" applyFill="1" applyBorder="1" applyAlignment="1">
      <alignment vertical="center"/>
    </xf>
    <xf numFmtId="176" fontId="3" fillId="3" borderId="96" xfId="4" applyNumberFormat="1" applyFill="1" applyBorder="1" applyAlignment="1">
      <alignment vertical="center"/>
    </xf>
    <xf numFmtId="176" fontId="3" fillId="3" borderId="51" xfId="4" applyNumberFormat="1" applyFill="1" applyBorder="1" applyAlignment="1">
      <alignment vertical="center"/>
    </xf>
    <xf numFmtId="176" fontId="3" fillId="3" borderId="97" xfId="4" applyNumberFormat="1" applyFill="1" applyBorder="1" applyAlignment="1">
      <alignment vertical="center"/>
    </xf>
    <xf numFmtId="176" fontId="3" fillId="0" borderId="98" xfId="4" applyNumberFormat="1" applyFill="1" applyBorder="1" applyAlignment="1">
      <alignment vertical="center"/>
    </xf>
    <xf numFmtId="176" fontId="3" fillId="3" borderId="94" xfId="4" applyNumberFormat="1" applyFill="1" applyBorder="1" applyAlignment="1">
      <alignment vertical="center"/>
    </xf>
    <xf numFmtId="182" fontId="3" fillId="3" borderId="96" xfId="4" applyNumberFormat="1" applyFill="1" applyBorder="1" applyAlignment="1">
      <alignment vertical="center"/>
    </xf>
    <xf numFmtId="182" fontId="3" fillId="3" borderId="94" xfId="4" applyNumberFormat="1" applyFill="1" applyBorder="1" applyAlignment="1">
      <alignment vertical="center"/>
    </xf>
    <xf numFmtId="176" fontId="3" fillId="3" borderId="99" xfId="4" applyNumberFormat="1" applyFill="1" applyBorder="1" applyAlignment="1">
      <alignment vertical="center"/>
    </xf>
    <xf numFmtId="176" fontId="3" fillId="3" borderId="100" xfId="4" applyNumberFormat="1" applyFill="1" applyBorder="1" applyAlignment="1">
      <alignment vertical="center"/>
    </xf>
    <xf numFmtId="176" fontId="3" fillId="0" borderId="101" xfId="4" applyNumberFormat="1" applyFill="1" applyBorder="1" applyAlignment="1">
      <alignment vertical="center"/>
    </xf>
    <xf numFmtId="176" fontId="3" fillId="4" borderId="102" xfId="4" applyNumberFormat="1" applyFill="1" applyBorder="1" applyAlignment="1">
      <alignment vertical="center"/>
    </xf>
    <xf numFmtId="0" fontId="3" fillId="0" borderId="103" xfId="8" applyFill="1" applyBorder="1" applyAlignment="1">
      <alignment horizontal="center" vertical="center" wrapText="1"/>
    </xf>
    <xf numFmtId="176" fontId="3" fillId="0" borderId="104" xfId="4" applyNumberFormat="1" applyFill="1" applyBorder="1" applyAlignment="1">
      <alignment vertical="center"/>
    </xf>
    <xf numFmtId="181" fontId="3" fillId="3" borderId="105" xfId="4" applyNumberFormat="1" applyFill="1" applyBorder="1" applyAlignment="1">
      <alignment vertical="center"/>
    </xf>
    <xf numFmtId="181" fontId="3" fillId="3" borderId="106" xfId="4" applyNumberFormat="1" applyFill="1" applyBorder="1" applyAlignment="1">
      <alignment vertical="center"/>
    </xf>
    <xf numFmtId="176" fontId="3" fillId="3" borderId="106" xfId="4" applyNumberFormat="1" applyFill="1" applyBorder="1" applyAlignment="1">
      <alignment vertical="center"/>
    </xf>
    <xf numFmtId="176" fontId="3" fillId="3" borderId="107" xfId="4" applyNumberFormat="1" applyFill="1" applyBorder="1" applyAlignment="1">
      <alignment vertical="center"/>
    </xf>
    <xf numFmtId="176" fontId="3" fillId="3" borderId="60" xfId="4" applyNumberFormat="1" applyFill="1" applyBorder="1" applyAlignment="1">
      <alignment vertical="center"/>
    </xf>
    <xf numFmtId="176" fontId="3" fillId="3" borderId="108" xfId="4" applyNumberFormat="1" applyFill="1" applyBorder="1" applyAlignment="1">
      <alignment vertical="center"/>
    </xf>
    <xf numFmtId="176" fontId="3" fillId="0" borderId="109" xfId="4" applyNumberFormat="1" applyFill="1" applyBorder="1" applyAlignment="1">
      <alignment vertical="center"/>
    </xf>
    <xf numFmtId="176" fontId="3" fillId="3" borderId="105" xfId="4" applyNumberFormat="1" applyFill="1" applyBorder="1" applyAlignment="1">
      <alignment vertical="center"/>
    </xf>
    <xf numFmtId="182" fontId="3" fillId="3" borderId="107" xfId="4" applyNumberFormat="1" applyFill="1" applyBorder="1" applyAlignment="1">
      <alignment vertical="center"/>
    </xf>
    <xf numFmtId="182" fontId="3" fillId="3" borderId="105" xfId="4" applyNumberFormat="1" applyFill="1" applyBorder="1" applyAlignment="1">
      <alignment vertical="center"/>
    </xf>
    <xf numFmtId="176" fontId="3" fillId="3" borderId="110" xfId="4" applyNumberFormat="1" applyFill="1" applyBorder="1" applyAlignment="1">
      <alignment vertical="center"/>
    </xf>
    <xf numFmtId="176" fontId="3" fillId="3" borderId="111" xfId="4" applyNumberFormat="1" applyFill="1" applyBorder="1" applyAlignment="1">
      <alignment vertical="center"/>
    </xf>
    <xf numFmtId="176" fontId="3" fillId="0" borderId="112" xfId="4" applyNumberFormat="1" applyFill="1" applyBorder="1" applyAlignment="1">
      <alignment vertical="center"/>
    </xf>
    <xf numFmtId="176" fontId="3" fillId="4" borderId="113" xfId="4" applyNumberFormat="1" applyFill="1" applyBorder="1" applyAlignment="1">
      <alignment vertical="center"/>
    </xf>
    <xf numFmtId="0" fontId="3" fillId="0" borderId="114" xfId="8" applyFill="1" applyBorder="1" applyAlignment="1">
      <alignment horizontal="center" vertical="center" wrapText="1"/>
    </xf>
    <xf numFmtId="176" fontId="3" fillId="0" borderId="43" xfId="4" applyNumberFormat="1" applyFill="1" applyBorder="1" applyAlignment="1">
      <alignment vertical="center"/>
    </xf>
    <xf numFmtId="181" fontId="3" fillId="3" borderId="115" xfId="4" applyNumberFormat="1" applyFill="1" applyBorder="1" applyAlignment="1">
      <alignment vertical="center"/>
    </xf>
    <xf numFmtId="181" fontId="3" fillId="3" borderId="116" xfId="4" applyNumberFormat="1" applyFill="1" applyBorder="1" applyAlignment="1">
      <alignment vertical="center"/>
    </xf>
    <xf numFmtId="176" fontId="3" fillId="3" borderId="116" xfId="4" applyNumberFormat="1" applyFill="1" applyBorder="1" applyAlignment="1">
      <alignment vertical="center"/>
    </xf>
    <xf numFmtId="176" fontId="3" fillId="3" borderId="117" xfId="4" applyNumberFormat="1" applyFill="1" applyBorder="1" applyAlignment="1">
      <alignment vertical="center"/>
    </xf>
    <xf numFmtId="176" fontId="3" fillId="3" borderId="118" xfId="4" applyNumberFormat="1" applyFill="1" applyBorder="1" applyAlignment="1">
      <alignment vertical="center"/>
    </xf>
    <xf numFmtId="176" fontId="3" fillId="3" borderId="119" xfId="4" applyNumberFormat="1" applyFill="1" applyBorder="1" applyAlignment="1">
      <alignment vertical="center"/>
    </xf>
    <xf numFmtId="176" fontId="3" fillId="0" borderId="120" xfId="4" applyNumberFormat="1" applyFill="1" applyBorder="1" applyAlignment="1">
      <alignment vertical="center"/>
    </xf>
    <xf numFmtId="176" fontId="3" fillId="0" borderId="121" xfId="4" applyNumberFormat="1" applyFill="1" applyBorder="1" applyAlignment="1">
      <alignment vertical="center"/>
    </xf>
    <xf numFmtId="176" fontId="3" fillId="3" borderId="115" xfId="4" applyNumberFormat="1" applyFill="1" applyBorder="1" applyAlignment="1">
      <alignment vertical="center"/>
    </xf>
    <xf numFmtId="182" fontId="3" fillId="3" borderId="117" xfId="4" applyNumberFormat="1" applyFill="1" applyBorder="1" applyAlignment="1">
      <alignment vertical="center"/>
    </xf>
    <xf numFmtId="182" fontId="3" fillId="3" borderId="115" xfId="4" applyNumberFormat="1" applyFill="1" applyBorder="1" applyAlignment="1">
      <alignment vertical="center"/>
    </xf>
    <xf numFmtId="176" fontId="3" fillId="3" borderId="122" xfId="4" applyNumberFormat="1" applyFill="1" applyBorder="1" applyAlignment="1">
      <alignment vertical="center"/>
    </xf>
    <xf numFmtId="176" fontId="3" fillId="3" borderId="123" xfId="4" applyNumberFormat="1" applyFill="1" applyBorder="1" applyAlignment="1">
      <alignment vertical="center"/>
    </xf>
    <xf numFmtId="176" fontId="1" fillId="0" borderId="118" xfId="4" applyNumberFormat="1" applyFont="1" applyFill="1" applyBorder="1" applyAlignment="1">
      <alignment vertical="center"/>
    </xf>
    <xf numFmtId="176" fontId="3" fillId="0" borderId="124" xfId="4" applyNumberFormat="1" applyFill="1" applyBorder="1" applyAlignment="1">
      <alignment vertical="center"/>
    </xf>
    <xf numFmtId="176" fontId="3" fillId="4" borderId="125" xfId="4" applyNumberFormat="1" applyFill="1" applyBorder="1" applyAlignment="1">
      <alignment vertical="center"/>
    </xf>
    <xf numFmtId="0" fontId="17" fillId="0" borderId="36" xfId="4" applyNumberFormat="1" applyFont="1" applyFill="1" applyBorder="1" applyAlignment="1">
      <alignment horizontal="left" vertical="top" wrapText="1"/>
    </xf>
    <xf numFmtId="0" fontId="17" fillId="3" borderId="115" xfId="4" applyNumberFormat="1" applyFont="1" applyFill="1" applyBorder="1" applyAlignment="1">
      <alignment horizontal="left" vertical="top" wrapText="1"/>
    </xf>
    <xf numFmtId="0" fontId="17" fillId="3" borderId="116" xfId="4" applyNumberFormat="1" applyFont="1" applyFill="1" applyBorder="1" applyAlignment="1">
      <alignment horizontal="left" vertical="top" wrapText="1"/>
    </xf>
    <xf numFmtId="0" fontId="17" fillId="3" borderId="117" xfId="4" applyNumberFormat="1" applyFont="1" applyFill="1" applyBorder="1" applyAlignment="1">
      <alignment horizontal="left" vertical="top" wrapText="1"/>
    </xf>
    <xf numFmtId="0" fontId="17" fillId="3" borderId="118" xfId="4" applyNumberFormat="1" applyFont="1" applyFill="1" applyBorder="1" applyAlignment="1">
      <alignment horizontal="left" vertical="top" wrapText="1"/>
    </xf>
    <xf numFmtId="0" fontId="17" fillId="3" borderId="119" xfId="4" applyNumberFormat="1" applyFont="1" applyFill="1" applyBorder="1" applyAlignment="1">
      <alignment horizontal="left" vertical="top" wrapText="1"/>
    </xf>
    <xf numFmtId="0" fontId="17" fillId="0" borderId="120" xfId="4" applyNumberFormat="1" applyFont="1" applyFill="1" applyBorder="1" applyAlignment="1">
      <alignment horizontal="left" vertical="top" wrapText="1"/>
    </xf>
    <xf numFmtId="0" fontId="17" fillId="0" borderId="121" xfId="4" applyNumberFormat="1" applyFont="1" applyFill="1" applyBorder="1" applyAlignment="1">
      <alignment horizontal="left" vertical="top" wrapText="1"/>
    </xf>
    <xf numFmtId="0" fontId="17" fillId="3" borderId="122" xfId="4" applyNumberFormat="1" applyFont="1" applyFill="1" applyBorder="1" applyAlignment="1">
      <alignment horizontal="left" vertical="top" wrapText="1"/>
    </xf>
    <xf numFmtId="0" fontId="17" fillId="0" borderId="118" xfId="4" applyNumberFormat="1" applyFont="1" applyFill="1" applyBorder="1" applyAlignment="1">
      <alignment horizontal="left" vertical="top" wrapText="1"/>
    </xf>
    <xf numFmtId="0" fontId="17" fillId="3" borderId="123" xfId="4" applyNumberFormat="1" applyFont="1" applyFill="1" applyBorder="1" applyAlignment="1">
      <alignment horizontal="left" vertical="top" wrapText="1"/>
    </xf>
    <xf numFmtId="0" fontId="9" fillId="0" borderId="118" xfId="4" applyNumberFormat="1" applyFont="1" applyFill="1" applyBorder="1" applyAlignment="1">
      <alignment horizontal="left" vertical="top" wrapText="1"/>
    </xf>
    <xf numFmtId="0" fontId="17" fillId="0" borderId="124" xfId="4" applyNumberFormat="1" applyFont="1" applyFill="1" applyBorder="1" applyAlignment="1">
      <alignment horizontal="left" vertical="top" wrapText="1"/>
    </xf>
    <xf numFmtId="0" fontId="17" fillId="4" borderId="125" xfId="4" applyNumberFormat="1" applyFont="1" applyFill="1" applyBorder="1" applyAlignment="1">
      <alignment horizontal="left" vertical="top" wrapText="1"/>
    </xf>
    <xf numFmtId="0" fontId="11" fillId="3" borderId="2"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3" fillId="0" borderId="85" xfId="8" applyFill="1" applyBorder="1" applyAlignment="1">
      <alignment horizontal="center" vertical="center"/>
    </xf>
    <xf numFmtId="176" fontId="3" fillId="3" borderId="78" xfId="4" applyNumberFormat="1" applyFill="1" applyBorder="1" applyAlignment="1">
      <alignment vertical="center"/>
    </xf>
    <xf numFmtId="176" fontId="3" fillId="0" borderId="30" xfId="4" applyNumberFormat="1" applyFill="1" applyBorder="1" applyAlignment="1">
      <alignment vertical="center"/>
    </xf>
    <xf numFmtId="0" fontId="17" fillId="0" borderId="36" xfId="4" applyNumberFormat="1" applyFont="1" applyFill="1" applyBorder="1" applyAlignment="1">
      <alignment horizontal="left" vertical="center" wrapText="1"/>
    </xf>
    <xf numFmtId="0" fontId="17" fillId="3" borderId="115" xfId="4" applyNumberFormat="1" applyFont="1" applyFill="1" applyBorder="1" applyAlignment="1">
      <alignment horizontal="left" vertical="center" wrapText="1"/>
    </xf>
    <xf numFmtId="0" fontId="17" fillId="3" borderId="116" xfId="4" applyNumberFormat="1" applyFont="1" applyFill="1" applyBorder="1" applyAlignment="1">
      <alignment horizontal="left" vertical="center" wrapText="1"/>
    </xf>
    <xf numFmtId="0" fontId="17" fillId="3" borderId="117" xfId="4" applyNumberFormat="1" applyFont="1" applyFill="1" applyBorder="1" applyAlignment="1">
      <alignment horizontal="left" vertical="center" wrapText="1"/>
    </xf>
    <xf numFmtId="0" fontId="17" fillId="3" borderId="118" xfId="4" applyNumberFormat="1" applyFont="1" applyFill="1" applyBorder="1" applyAlignment="1">
      <alignment horizontal="left" vertical="center" wrapText="1"/>
    </xf>
    <xf numFmtId="0" fontId="17" fillId="3" borderId="119" xfId="4" applyNumberFormat="1" applyFont="1" applyFill="1" applyBorder="1" applyAlignment="1">
      <alignment horizontal="left" vertical="center" wrapText="1"/>
    </xf>
    <xf numFmtId="0" fontId="17" fillId="0" borderId="120" xfId="4" applyNumberFormat="1" applyFont="1" applyFill="1" applyBorder="1" applyAlignment="1">
      <alignment horizontal="left" vertical="center" wrapText="1"/>
    </xf>
    <xf numFmtId="0" fontId="17" fillId="0" borderId="121" xfId="4" applyNumberFormat="1" applyFont="1" applyFill="1" applyBorder="1" applyAlignment="1">
      <alignment horizontal="left" vertical="center" wrapText="1"/>
    </xf>
    <xf numFmtId="0" fontId="17" fillId="3" borderId="123" xfId="4" applyNumberFormat="1" applyFont="1" applyFill="1" applyBorder="1" applyAlignment="1">
      <alignment horizontal="left" vertical="center" wrapText="1"/>
    </xf>
    <xf numFmtId="0" fontId="17" fillId="3" borderId="122" xfId="4" applyNumberFormat="1" applyFont="1" applyFill="1" applyBorder="1" applyAlignment="1">
      <alignment horizontal="left" vertical="center" wrapText="1"/>
    </xf>
    <xf numFmtId="0" fontId="17" fillId="3" borderId="126" xfId="4" applyNumberFormat="1" applyFont="1" applyFill="1" applyBorder="1" applyAlignment="1">
      <alignment horizontal="left" vertical="center" wrapText="1"/>
    </xf>
    <xf numFmtId="0" fontId="17" fillId="0" borderId="127" xfId="4" applyNumberFormat="1" applyFont="1" applyFill="1" applyBorder="1" applyAlignment="1">
      <alignment horizontal="left" vertical="center" wrapText="1"/>
    </xf>
    <xf numFmtId="0" fontId="9" fillId="0" borderId="118" xfId="4" applyNumberFormat="1" applyFont="1" applyFill="1" applyBorder="1" applyAlignment="1">
      <alignment horizontal="left" vertical="center" wrapText="1"/>
    </xf>
    <xf numFmtId="0" fontId="17" fillId="0" borderId="124" xfId="4" applyNumberFormat="1" applyFont="1" applyFill="1" applyBorder="1" applyAlignment="1">
      <alignment horizontal="left" vertical="center" wrapText="1"/>
    </xf>
    <xf numFmtId="0" fontId="17" fillId="4" borderId="125" xfId="4" applyNumberFormat="1" applyFont="1" applyFill="1" applyBorder="1" applyAlignment="1">
      <alignment horizontal="left" vertical="center" wrapText="1"/>
    </xf>
    <xf numFmtId="181" fontId="0" fillId="0" borderId="0" xfId="8" applyNumberFormat="1" applyFont="1" applyFill="1" applyAlignment="1">
      <alignment vertical="center" shrinkToFit="1"/>
    </xf>
  </cellXfs>
  <cellStyles count="13">
    <cellStyle name="パーセント 2" xfId="1"/>
    <cellStyle name="未定義" xfId="2"/>
    <cellStyle name="桁区切り 2" xfId="3"/>
    <cellStyle name="桁区切り 2 2" xfId="4"/>
    <cellStyle name="桁区切り 3" xfId="5"/>
    <cellStyle name="標準" xfId="0" builtinId="0"/>
    <cellStyle name="標準 2" xfId="6"/>
    <cellStyle name="標準 3" xfId="7"/>
    <cellStyle name="標準 3 2" xfId="8"/>
    <cellStyle name="標準 4" xfId="9"/>
    <cellStyle name="通貨 2" xfId="10"/>
    <cellStyle name="桁区切り" xfId="11" builtinId="6"/>
    <cellStyle name="パーセント" xfId="12" builtinId="5"/>
  </cellStyles>
  <tableStyles count="0" defaultTableStyle="TableStyleMedium2" defaultPivotStyle="PivotStyleMedium9"/>
  <colors>
    <mruColors>
      <color rgb="FFFFFFCC"/>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7</xdr:col>
      <xdr:colOff>349885</xdr:colOff>
      <xdr:row>16</xdr:row>
      <xdr:rowOff>168275</xdr:rowOff>
    </xdr:to>
    <xdr:sp macro="" textlink="">
      <xdr:nvSpPr>
        <xdr:cNvPr id="1" name="テキスト 12"/>
        <xdr:cNvSpPr txBox="1"/>
      </xdr:nvSpPr>
      <xdr:spPr>
        <a:xfrm>
          <a:off x="0" y="0"/>
          <a:ext cx="10066655" cy="4686935"/>
        </a:xfrm>
        <a:prstGeom prst="rect">
          <a:avLst/>
        </a:prstGeom>
        <a:solidFill>
          <a:srgbClr val="D4F3B5"/>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2400"/>
            <a:t>砺波市より</a:t>
          </a:r>
          <a:endParaRPr kumimoji="1" lang="ja-JP" altLang="en-US" sz="2400"/>
        </a:p>
        <a:p>
          <a:endParaRPr kumimoji="1" lang="ja-JP" altLang="en-US"/>
        </a:p>
        <a:p>
          <a:r>
            <a:rPr kumimoji="1" lang="ja-JP" altLang="en-US" sz="2800" b="1">
              <a:solidFill>
                <a:srgbClr val="FF0000"/>
              </a:solidFill>
            </a:rPr>
            <a:t>当Excelのタブ4つを作成してください</a:t>
          </a:r>
          <a:endParaRPr kumimoji="1" lang="ja-JP" altLang="en-US" sz="2800" b="1">
            <a:solidFill>
              <a:srgbClr val="FF0000"/>
            </a:solidFill>
          </a:endParaRPr>
        </a:p>
        <a:p>
          <a:r>
            <a:rPr kumimoji="1" lang="ja-JP" altLang="en-US" sz="1600">
              <a:latin typeface="AR P丸ゴシック体E"/>
              <a:ea typeface="AR P丸ゴシック体E"/>
            </a:rPr>
            <a:t>①県様式2  …必要書類チェックリスト</a:t>
          </a:r>
          <a:endParaRPr kumimoji="1" lang="ja-JP" altLang="en-US" sz="1600">
            <a:latin typeface="AR P丸ゴシック体E"/>
            <a:ea typeface="AR P丸ゴシック体E"/>
          </a:endParaRPr>
        </a:p>
        <a:p>
          <a:r>
            <a:rPr kumimoji="1" lang="ja-JP" altLang="en-US" sz="1600">
              <a:latin typeface="AR P丸ゴシック体E"/>
              <a:ea typeface="AR P丸ゴシック体E"/>
            </a:rPr>
            <a:t>②県様式3-1…ポイントの取り方</a:t>
          </a:r>
          <a:endParaRPr kumimoji="1" lang="ja-JP" altLang="en-US" sz="1600">
            <a:latin typeface="AR P丸ゴシック体E"/>
            <a:ea typeface="AR P丸ゴシック体E"/>
          </a:endParaRPr>
        </a:p>
        <a:p>
          <a:r>
            <a:rPr kumimoji="1" lang="ja-JP" altLang="en-US" sz="1600">
              <a:latin typeface="AR P丸ゴシック体E"/>
              <a:ea typeface="AR P丸ゴシック体E"/>
            </a:rPr>
            <a:t>③県様式3-2…付加価値額の見込み</a:t>
          </a:r>
          <a:r>
            <a:rPr kumimoji="1" lang="ja-JP" altLang="en-US" sz="1600">
              <a:latin typeface="AR P丸ゴシック体E"/>
              <a:ea typeface="AR P丸ゴシック体E"/>
            </a:rPr>
            <a:t>（成果目標を面積拡大とした場合には作成は任意となります）</a:t>
          </a:r>
          <a:endParaRPr kumimoji="1" lang="ja-JP" altLang="en-US" sz="1600">
            <a:latin typeface="AR P丸ゴシック体E"/>
            <a:ea typeface="AR P丸ゴシック体E"/>
          </a:endParaRPr>
        </a:p>
        <a:p>
          <a:r>
            <a:rPr kumimoji="1" lang="ja-JP" altLang="en-US" sz="1600">
              <a:latin typeface="AR P丸ゴシック体E"/>
              <a:ea typeface="AR P丸ゴシック体E"/>
            </a:rPr>
            <a:t>　※付加価値額は決算書を元に記載し、根拠とした決算書をご提出ください。</a:t>
          </a:r>
          <a:endParaRPr kumimoji="1" lang="ja-JP" altLang="en-US" sz="1600">
            <a:latin typeface="AR P丸ゴシック体E"/>
            <a:ea typeface="AR P丸ゴシック体E"/>
          </a:endParaRPr>
        </a:p>
        <a:p>
          <a:r>
            <a:rPr kumimoji="1" lang="ja-JP" altLang="en-US" sz="1600">
              <a:latin typeface="AR P丸ゴシック体E"/>
              <a:ea typeface="AR P丸ゴシック体E"/>
            </a:rPr>
            <a:t>④【参考】付加価値額の算定根拠（成果目標を面積拡大とした場合には作成は任意となります）</a:t>
          </a:r>
          <a:endParaRPr kumimoji="1" lang="ja-JP" altLang="en-US" sz="1600">
            <a:latin typeface="AR P丸ゴシック体E"/>
            <a:ea typeface="AR P丸ゴシック体E"/>
          </a:endParaRPr>
        </a:p>
        <a:p>
          <a:endParaRPr kumimoji="1" lang="ja-JP" altLang="en-US" sz="1600">
            <a:latin typeface="AR P丸ゴシック体E"/>
            <a:ea typeface="AR P丸ゴシック体E"/>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0</xdr:row>
      <xdr:rowOff>0</xdr:rowOff>
    </xdr:from>
    <xdr:to xmlns:xdr="http://schemas.openxmlformats.org/drawingml/2006/spreadsheetDrawing">
      <xdr:col>5</xdr:col>
      <xdr:colOff>76200</xdr:colOff>
      <xdr:row>0</xdr:row>
      <xdr:rowOff>208915</xdr:rowOff>
    </xdr:to>
    <xdr:sp macro="" textlink="">
      <xdr:nvSpPr>
        <xdr:cNvPr id="2" name="Text Box 5"/>
        <xdr:cNvSpPr txBox="1">
          <a:spLocks noChangeArrowheads="1"/>
        </xdr:cNvSpPr>
      </xdr:nvSpPr>
      <xdr:spPr>
        <a:xfrm>
          <a:off x="5434330" y="0"/>
          <a:ext cx="76200" cy="208915"/>
        </a:xfrm>
        <a:prstGeom prst="rect">
          <a:avLst/>
        </a:prstGeom>
        <a:noFill/>
        <a:ln w="9525">
          <a:noFill/>
          <a:miter lim="800000"/>
          <a:headEnd/>
          <a:tailEnd/>
        </a:ln>
      </xdr:spPr>
    </xdr:sp>
    <xdr:clientData/>
  </xdr:twoCellAnchor>
  <xdr:oneCellAnchor>
    <xdr:from xmlns:xdr="http://schemas.openxmlformats.org/drawingml/2006/spreadsheetDrawing">
      <xdr:col>5</xdr:col>
      <xdr:colOff>0</xdr:colOff>
      <xdr:row>7</xdr:row>
      <xdr:rowOff>0</xdr:rowOff>
    </xdr:from>
    <xdr:ext cx="76200" cy="209550"/>
    <xdr:sp macro="" textlink="">
      <xdr:nvSpPr>
        <xdr:cNvPr id="3" name="Text Box 5"/>
        <xdr:cNvSpPr txBox="1">
          <a:spLocks noChangeArrowheads="1"/>
        </xdr:cNvSpPr>
      </xdr:nvSpPr>
      <xdr:spPr>
        <a:xfrm>
          <a:off x="5434330" y="20796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4" name="Text Box 5"/>
        <xdr:cNvSpPr txBox="1">
          <a:spLocks noChangeArrowheads="1"/>
        </xdr:cNvSpPr>
      </xdr:nvSpPr>
      <xdr:spPr>
        <a:xfrm>
          <a:off x="5434330" y="25247600"/>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5" name="Text Box 5"/>
        <xdr:cNvSpPr txBox="1">
          <a:spLocks noChangeArrowheads="1"/>
        </xdr:cNvSpPr>
      </xdr:nvSpPr>
      <xdr:spPr>
        <a:xfrm>
          <a:off x="5434330" y="25247600"/>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6" name="Text Box 5"/>
        <xdr:cNvSpPr txBox="1">
          <a:spLocks noChangeArrowheads="1"/>
        </xdr:cNvSpPr>
      </xdr:nvSpPr>
      <xdr:spPr>
        <a:xfrm>
          <a:off x="5434330" y="25247600"/>
          <a:ext cx="76200"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0</xdr:row>
      <xdr:rowOff>0</xdr:rowOff>
    </xdr:from>
    <xdr:ext cx="75565" cy="208915"/>
    <xdr:sp macro="" textlink="">
      <xdr:nvSpPr>
        <xdr:cNvPr id="7" name="Text Box 5"/>
        <xdr:cNvSpPr txBox="1">
          <a:spLocks noChangeArrowheads="1"/>
        </xdr:cNvSpPr>
      </xdr:nvSpPr>
      <xdr:spPr>
        <a:xfrm>
          <a:off x="6722110" y="0"/>
          <a:ext cx="75565" cy="208915"/>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7</xdr:row>
      <xdr:rowOff>0</xdr:rowOff>
    </xdr:from>
    <xdr:ext cx="75565" cy="209550"/>
    <xdr:sp macro="" textlink="">
      <xdr:nvSpPr>
        <xdr:cNvPr id="8" name="Text Box 5"/>
        <xdr:cNvSpPr txBox="1">
          <a:spLocks noChangeArrowheads="1"/>
        </xdr:cNvSpPr>
      </xdr:nvSpPr>
      <xdr:spPr>
        <a:xfrm>
          <a:off x="6722110" y="20796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9" name="Text Box 5"/>
        <xdr:cNvSpPr txBox="1">
          <a:spLocks noChangeArrowheads="1"/>
        </xdr:cNvSpPr>
      </xdr:nvSpPr>
      <xdr:spPr>
        <a:xfrm>
          <a:off x="6722110" y="25247600"/>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10" name="Text Box 5"/>
        <xdr:cNvSpPr txBox="1">
          <a:spLocks noChangeArrowheads="1"/>
        </xdr:cNvSpPr>
      </xdr:nvSpPr>
      <xdr:spPr>
        <a:xfrm>
          <a:off x="6722110" y="25247600"/>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11" name="Text Box 5"/>
        <xdr:cNvSpPr txBox="1">
          <a:spLocks noChangeArrowheads="1"/>
        </xdr:cNvSpPr>
      </xdr:nvSpPr>
      <xdr:spPr>
        <a:xfrm>
          <a:off x="6722110" y="25247600"/>
          <a:ext cx="75565"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12" name="Text Box 5"/>
        <xdr:cNvSpPr txBox="1">
          <a:spLocks noChangeArrowheads="1"/>
        </xdr:cNvSpPr>
      </xdr:nvSpPr>
      <xdr:spPr>
        <a:xfrm>
          <a:off x="5434330" y="25247600"/>
          <a:ext cx="76200" cy="209550"/>
        </a:xfrm>
        <a:prstGeom prst="rect">
          <a:avLst/>
        </a:prstGeom>
        <a:noFill/>
        <a:ln w="9525">
          <a:noFill/>
          <a:miter lim="800000"/>
          <a:headEnd/>
          <a:tailEnd/>
        </a:ln>
      </xdr:spPr>
    </xdr:sp>
    <xdr:clientData/>
  </xdr:oneCellAnchor>
  <xdr:twoCellAnchor>
    <xdr:from xmlns:xdr="http://schemas.openxmlformats.org/drawingml/2006/spreadsheetDrawing">
      <xdr:col>1</xdr:col>
      <xdr:colOff>57150</xdr:colOff>
      <xdr:row>1</xdr:row>
      <xdr:rowOff>6985</xdr:rowOff>
    </xdr:from>
    <xdr:to xmlns:xdr="http://schemas.openxmlformats.org/drawingml/2006/spreadsheetDrawing">
      <xdr:col>5</xdr:col>
      <xdr:colOff>488950</xdr:colOff>
      <xdr:row>6</xdr:row>
      <xdr:rowOff>106680</xdr:rowOff>
    </xdr:to>
    <xdr:sp macro="" textlink="">
      <xdr:nvSpPr>
        <xdr:cNvPr id="14" name="テキスト ボックス 13"/>
        <xdr:cNvSpPr txBox="1"/>
      </xdr:nvSpPr>
      <xdr:spPr>
        <a:xfrm>
          <a:off x="139700" y="454660"/>
          <a:ext cx="5783580" cy="1541145"/>
        </a:xfrm>
        <a:prstGeom prst="rect">
          <a:avLst/>
        </a:prstGeom>
        <a:solidFill>
          <a:schemeClr val="lt1"/>
        </a:solidFill>
        <a:ln w="285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latin typeface="HG丸ｺﾞｼｯｸM-PRO"/>
              <a:ea typeface="HG丸ｺﾞｼｯｸM-PRO"/>
            </a:rPr>
            <a:t>＜ポイント算出時の注意点＞</a:t>
          </a:r>
          <a:endParaRPr kumimoji="1" lang="ja-JP" altLang="en-US" sz="1100">
            <a:latin typeface="HG丸ｺﾞｼｯｸM-PRO"/>
            <a:ea typeface="HG丸ｺﾞｼｯｸM-PRO"/>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基本的には、助成対象者から事業実施主体に要望調査資料を提出時点における助成対象者の取組で判断します。</a:t>
          </a:r>
          <a:endParaRPr kumimoji="1" lang="en-US" altLang="ja-JP" sz="1100">
            <a:solidFill>
              <a:schemeClr val="dk1"/>
            </a:solidFill>
            <a:effectLst/>
            <a:latin typeface="HG丸ｺﾞｼｯｸM-PRO"/>
            <a:ea typeface="HG丸ｺﾞｼｯｸM-PRO"/>
            <a:cs typeface="+mn-cs"/>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イ要望調査の実施に当たって</a:t>
          </a:r>
          <a:r>
            <a:rPr kumimoji="1" lang="en-US" altLang="ja-JP" sz="1100">
              <a:solidFill>
                <a:schemeClr val="dk1"/>
              </a:solidFill>
              <a:effectLst/>
              <a:latin typeface="HG丸ｺﾞｼｯｸM-PRO"/>
              <a:ea typeface="HG丸ｺﾞｼｯｸM-PRO"/>
              <a:cs typeface="+mn-cs"/>
            </a:rPr>
            <a:t>260225</a:t>
          </a:r>
          <a:r>
            <a:rPr kumimoji="1" lang="ja-JP" altLang="en-US" sz="1100">
              <a:solidFill>
                <a:schemeClr val="dk1"/>
              </a:solidFill>
              <a:effectLst/>
              <a:latin typeface="HG丸ｺﾞｼｯｸM-PRO"/>
              <a:ea typeface="HG丸ｺﾞｼｯｸM-PRO"/>
              <a:cs typeface="+mn-cs"/>
            </a:rPr>
            <a:t>修正、エ地域農業構造転換支援計画個別経営体調書の記載要領（事業実施主体・助成対象者用）</a:t>
          </a:r>
          <a:r>
            <a:rPr kumimoji="1" lang="en-US" altLang="ja-JP" sz="1100">
              <a:solidFill>
                <a:schemeClr val="dk1"/>
              </a:solidFill>
              <a:effectLst/>
              <a:latin typeface="HG丸ｺﾞｼｯｸM-PRO"/>
              <a:ea typeface="HG丸ｺﾞｼｯｸM-PRO"/>
              <a:cs typeface="+mn-cs"/>
            </a:rPr>
            <a:t>260225</a:t>
          </a:r>
          <a:r>
            <a:rPr kumimoji="1" lang="ja-JP" altLang="en-US" sz="1100">
              <a:solidFill>
                <a:schemeClr val="dk1"/>
              </a:solidFill>
              <a:effectLst/>
              <a:latin typeface="HG丸ｺﾞｼｯｸM-PRO"/>
              <a:ea typeface="HG丸ｺﾞｼｯｸM-PRO"/>
              <a:cs typeface="+mn-cs"/>
            </a:rPr>
            <a:t>修正も必ずご覧ください。</a:t>
          </a:r>
          <a:endParaRPr kumimoji="1" lang="en-US" altLang="ja-JP" sz="1100">
            <a:solidFill>
              <a:schemeClr val="dk1"/>
            </a:solidFill>
            <a:effectLst/>
            <a:latin typeface="HG丸ｺﾞｼｯｸM-PRO"/>
            <a:ea typeface="HG丸ｺﾞｼｯｸM-PRO"/>
            <a:cs typeface="+mn-cs"/>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成果目標ポイントは３つのうちどれか１つのみ選択します。</a:t>
          </a:r>
          <a:endParaRPr kumimoji="1" lang="en-US" altLang="ja-JP" sz="1100">
            <a:solidFill>
              <a:schemeClr val="dk1"/>
            </a:solidFill>
            <a:effectLst/>
            <a:latin typeface="HG丸ｺﾞｼｯｸM-PRO"/>
            <a:ea typeface="HG丸ｺﾞｼｯｸM-PRO"/>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0</xdr:row>
      <xdr:rowOff>0</xdr:rowOff>
    </xdr:from>
    <xdr:to xmlns:xdr="http://schemas.openxmlformats.org/drawingml/2006/spreadsheetDrawing">
      <xdr:col>5</xdr:col>
      <xdr:colOff>76200</xdr:colOff>
      <xdr:row>1</xdr:row>
      <xdr:rowOff>0</xdr:rowOff>
    </xdr:to>
    <xdr:sp macro="" textlink="">
      <xdr:nvSpPr>
        <xdr:cNvPr id="2" name="Text Box 5"/>
        <xdr:cNvSpPr txBox="1">
          <a:spLocks noChangeArrowheads="1"/>
        </xdr:cNvSpPr>
      </xdr:nvSpPr>
      <xdr:spPr>
        <a:xfrm>
          <a:off x="2818130" y="0"/>
          <a:ext cx="76200" cy="285750"/>
        </a:xfrm>
        <a:prstGeom prst="rect">
          <a:avLst/>
        </a:prstGeom>
        <a:noFill/>
        <a:ln w="9525">
          <a:noFill/>
          <a:miter lim="800000"/>
          <a:headEnd/>
          <a:tailEnd/>
        </a:ln>
      </xdr:spPr>
    </xdr:sp>
    <xdr:clientData/>
  </xdr:twoCellAnchor>
  <xdr:oneCellAnchor>
    <xdr:from xmlns:xdr="http://schemas.openxmlformats.org/drawingml/2006/spreadsheetDrawing">
      <xdr:col>7</xdr:col>
      <xdr:colOff>0</xdr:colOff>
      <xdr:row>2</xdr:row>
      <xdr:rowOff>0</xdr:rowOff>
    </xdr:from>
    <xdr:ext cx="76200" cy="208915"/>
    <xdr:sp macro="" textlink="">
      <xdr:nvSpPr>
        <xdr:cNvPr id="3" name="Text Box 5"/>
        <xdr:cNvSpPr txBox="1">
          <a:spLocks noChangeArrowheads="1"/>
        </xdr:cNvSpPr>
      </xdr:nvSpPr>
      <xdr:spPr>
        <a:xfrm>
          <a:off x="4535170" y="571500"/>
          <a:ext cx="76200" cy="208915"/>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17</xdr:row>
      <xdr:rowOff>0</xdr:rowOff>
    </xdr:from>
    <xdr:ext cx="76200" cy="217805"/>
    <xdr:sp macro="" textlink="">
      <xdr:nvSpPr>
        <xdr:cNvPr id="4" name="Text Box 5"/>
        <xdr:cNvSpPr txBox="1">
          <a:spLocks noChangeArrowheads="1"/>
        </xdr:cNvSpPr>
      </xdr:nvSpPr>
      <xdr:spPr>
        <a:xfrm>
          <a:off x="281813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17805"/>
    <xdr:sp macro="" textlink="">
      <xdr:nvSpPr>
        <xdr:cNvPr id="5" name="Text Box 5"/>
        <xdr:cNvSpPr txBox="1">
          <a:spLocks noChangeArrowheads="1"/>
        </xdr:cNvSpPr>
      </xdr:nvSpPr>
      <xdr:spPr>
        <a:xfrm>
          <a:off x="539369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17805"/>
    <xdr:sp macro="" textlink="">
      <xdr:nvSpPr>
        <xdr:cNvPr id="6" name="Text Box 5"/>
        <xdr:cNvSpPr txBox="1">
          <a:spLocks noChangeArrowheads="1"/>
        </xdr:cNvSpPr>
      </xdr:nvSpPr>
      <xdr:spPr>
        <a:xfrm>
          <a:off x="539369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17805"/>
    <xdr:sp macro="" textlink="">
      <xdr:nvSpPr>
        <xdr:cNvPr id="7" name="Text Box 5"/>
        <xdr:cNvSpPr txBox="1">
          <a:spLocks noChangeArrowheads="1"/>
        </xdr:cNvSpPr>
      </xdr:nvSpPr>
      <xdr:spPr>
        <a:xfrm>
          <a:off x="539369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17805"/>
    <xdr:sp macro="" textlink="">
      <xdr:nvSpPr>
        <xdr:cNvPr id="8" name="Text Box 5"/>
        <xdr:cNvSpPr txBox="1">
          <a:spLocks noChangeArrowheads="1"/>
        </xdr:cNvSpPr>
      </xdr:nvSpPr>
      <xdr:spPr>
        <a:xfrm>
          <a:off x="539369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17805"/>
    <xdr:sp macro="" textlink="">
      <xdr:nvSpPr>
        <xdr:cNvPr id="9" name="Text Box 5"/>
        <xdr:cNvSpPr txBox="1">
          <a:spLocks noChangeArrowheads="1"/>
        </xdr:cNvSpPr>
      </xdr:nvSpPr>
      <xdr:spPr>
        <a:xfrm>
          <a:off x="539369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17805"/>
    <xdr:sp macro="" textlink="">
      <xdr:nvSpPr>
        <xdr:cNvPr id="10" name="Text Box 5"/>
        <xdr:cNvSpPr txBox="1">
          <a:spLocks noChangeArrowheads="1"/>
        </xdr:cNvSpPr>
      </xdr:nvSpPr>
      <xdr:spPr>
        <a:xfrm>
          <a:off x="539369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17805"/>
    <xdr:sp macro="" textlink="">
      <xdr:nvSpPr>
        <xdr:cNvPr id="11" name="Text Box 5"/>
        <xdr:cNvSpPr txBox="1">
          <a:spLocks noChangeArrowheads="1"/>
        </xdr:cNvSpPr>
      </xdr:nvSpPr>
      <xdr:spPr>
        <a:xfrm>
          <a:off x="539369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17805"/>
    <xdr:sp macro="" textlink="">
      <xdr:nvSpPr>
        <xdr:cNvPr id="14" name="Text Box 5"/>
        <xdr:cNvSpPr txBox="1">
          <a:spLocks noChangeArrowheads="1"/>
        </xdr:cNvSpPr>
      </xdr:nvSpPr>
      <xdr:spPr>
        <a:xfrm>
          <a:off x="701294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17805"/>
    <xdr:sp macro="" textlink="">
      <xdr:nvSpPr>
        <xdr:cNvPr id="15" name="Text Box 5"/>
        <xdr:cNvSpPr txBox="1">
          <a:spLocks noChangeArrowheads="1"/>
        </xdr:cNvSpPr>
      </xdr:nvSpPr>
      <xdr:spPr>
        <a:xfrm>
          <a:off x="701294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17805"/>
    <xdr:sp macro="" textlink="">
      <xdr:nvSpPr>
        <xdr:cNvPr id="16" name="Text Box 5"/>
        <xdr:cNvSpPr txBox="1">
          <a:spLocks noChangeArrowheads="1"/>
        </xdr:cNvSpPr>
      </xdr:nvSpPr>
      <xdr:spPr>
        <a:xfrm>
          <a:off x="701294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17805"/>
    <xdr:sp macro="" textlink="">
      <xdr:nvSpPr>
        <xdr:cNvPr id="17" name="Text Box 5"/>
        <xdr:cNvSpPr txBox="1">
          <a:spLocks noChangeArrowheads="1"/>
        </xdr:cNvSpPr>
      </xdr:nvSpPr>
      <xdr:spPr>
        <a:xfrm>
          <a:off x="701294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17805"/>
    <xdr:sp macro="" textlink="">
      <xdr:nvSpPr>
        <xdr:cNvPr id="18" name="Text Box 5"/>
        <xdr:cNvSpPr txBox="1">
          <a:spLocks noChangeArrowheads="1"/>
        </xdr:cNvSpPr>
      </xdr:nvSpPr>
      <xdr:spPr>
        <a:xfrm>
          <a:off x="701294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17805"/>
    <xdr:sp macro="" textlink="">
      <xdr:nvSpPr>
        <xdr:cNvPr id="19" name="Text Box 5"/>
        <xdr:cNvSpPr txBox="1">
          <a:spLocks noChangeArrowheads="1"/>
        </xdr:cNvSpPr>
      </xdr:nvSpPr>
      <xdr:spPr>
        <a:xfrm>
          <a:off x="7012940" y="5179060"/>
          <a:ext cx="76200" cy="217805"/>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17805"/>
    <xdr:sp macro="" textlink="">
      <xdr:nvSpPr>
        <xdr:cNvPr id="20" name="Text Box 5"/>
        <xdr:cNvSpPr txBox="1">
          <a:spLocks noChangeArrowheads="1"/>
        </xdr:cNvSpPr>
      </xdr:nvSpPr>
      <xdr:spPr>
        <a:xfrm>
          <a:off x="7012940" y="5179060"/>
          <a:ext cx="76200" cy="21780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178435</xdr:colOff>
      <xdr:row>3</xdr:row>
      <xdr:rowOff>213995</xdr:rowOff>
    </xdr:from>
    <xdr:to xmlns:xdr="http://schemas.openxmlformats.org/drawingml/2006/spreadsheetDrawing">
      <xdr:col>18</xdr:col>
      <xdr:colOff>666750</xdr:colOff>
      <xdr:row>10</xdr:row>
      <xdr:rowOff>142240</xdr:rowOff>
    </xdr:to>
    <xdr:sp macro="" textlink="">
      <xdr:nvSpPr>
        <xdr:cNvPr id="2" name="テキスト ボックス 1"/>
        <xdr:cNvSpPr txBox="1"/>
      </xdr:nvSpPr>
      <xdr:spPr>
        <a:xfrm>
          <a:off x="10304780" y="1347470"/>
          <a:ext cx="5288915" cy="199517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indent="0"/>
          <a:r>
            <a:rPr kumimoji="1" lang="ja-JP" altLang="en-US" sz="1400">
              <a:latin typeface="HG丸ｺﾞｼｯｸM-PRO"/>
              <a:ea typeface="HG丸ｺﾞｼｯｸM-PRO"/>
            </a:rPr>
            <a:t>＜記載時の留意点＞</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入力する現状値と決算書の数値は必ず一致させること！</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必要に応じて項目を加除修正すること</a:t>
          </a:r>
          <a:br>
            <a:rPr kumimoji="1" lang="en-US" altLang="ja-JP" sz="1400">
              <a:latin typeface="HG丸ｺﾞｼｯｸM-PRO"/>
              <a:ea typeface="HG丸ｺﾞｼｯｸM-PRO"/>
            </a:rPr>
          </a:br>
          <a:r>
            <a:rPr kumimoji="1" lang="ja-JP" altLang="en-US" sz="1400">
              <a:latin typeface="HG丸ｺﾞｼｯｸM-PRO"/>
              <a:ea typeface="HG丸ｺﾞｼｯｸM-PRO"/>
            </a:rPr>
            <a:t>（目標年度まで現状維持の項目は、「その他」等として一括表記して</a:t>
          </a:r>
          <a:r>
            <a:rPr kumimoji="1" lang="en-US" altLang="ja-JP" sz="1400">
              <a:latin typeface="HG丸ｺﾞｼｯｸM-PRO"/>
              <a:ea typeface="HG丸ｺﾞｼｯｸM-PRO"/>
            </a:rPr>
            <a:t>OK</a:t>
          </a:r>
          <a:r>
            <a:rPr kumimoji="1" lang="ja-JP" altLang="en-US" sz="1400">
              <a:latin typeface="HG丸ｺﾞｼｯｸM-PRO"/>
              <a:ea typeface="HG丸ｺﾞｼｯｸM-PRO"/>
            </a:rPr>
            <a:t>）</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変動する項目は、その理由を備考欄に記載すること！</a:t>
          </a:r>
          <a:endParaRPr kumimoji="1" lang="en-US" altLang="ja-JP" sz="1400">
            <a:latin typeface="HG丸ｺﾞｼｯｸM-PRO"/>
            <a:ea typeface="HG丸ｺﾞｼｯｸM-PRO"/>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0</xdr:row>
      <xdr:rowOff>0</xdr:rowOff>
    </xdr:from>
    <xdr:to xmlns:xdr="http://schemas.openxmlformats.org/drawingml/2006/spreadsheetDrawing">
      <xdr:col>5</xdr:col>
      <xdr:colOff>76200</xdr:colOff>
      <xdr:row>0</xdr:row>
      <xdr:rowOff>208915</xdr:rowOff>
    </xdr:to>
    <xdr:sp macro="" textlink="">
      <xdr:nvSpPr>
        <xdr:cNvPr id="2" name="Text Box 5"/>
        <xdr:cNvSpPr txBox="1">
          <a:spLocks noChangeArrowheads="1"/>
        </xdr:cNvSpPr>
      </xdr:nvSpPr>
      <xdr:spPr>
        <a:xfrm>
          <a:off x="5434330" y="0"/>
          <a:ext cx="76200" cy="208915"/>
        </a:xfrm>
        <a:prstGeom prst="rect">
          <a:avLst/>
        </a:prstGeom>
        <a:noFill/>
        <a:ln w="9525">
          <a:noFill/>
          <a:miter lim="800000"/>
          <a:headEnd/>
          <a:tailEnd/>
        </a:ln>
      </xdr:spPr>
    </xdr:sp>
    <xdr:clientData/>
  </xdr:twoCellAnchor>
  <xdr:oneCellAnchor>
    <xdr:from xmlns:xdr="http://schemas.openxmlformats.org/drawingml/2006/spreadsheetDrawing">
      <xdr:col>5</xdr:col>
      <xdr:colOff>0</xdr:colOff>
      <xdr:row>7</xdr:row>
      <xdr:rowOff>0</xdr:rowOff>
    </xdr:from>
    <xdr:ext cx="76200" cy="209550"/>
    <xdr:sp macro="" textlink="">
      <xdr:nvSpPr>
        <xdr:cNvPr id="3" name="Text Box 5"/>
        <xdr:cNvSpPr txBox="1">
          <a:spLocks noChangeArrowheads="1"/>
        </xdr:cNvSpPr>
      </xdr:nvSpPr>
      <xdr:spPr>
        <a:xfrm>
          <a:off x="5434330" y="20796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4" name="Text Box 5"/>
        <xdr:cNvSpPr txBox="1">
          <a:spLocks noChangeArrowheads="1"/>
        </xdr:cNvSpPr>
      </xdr:nvSpPr>
      <xdr:spPr>
        <a:xfrm>
          <a:off x="5434330" y="257397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5" name="Text Box 5"/>
        <xdr:cNvSpPr txBox="1">
          <a:spLocks noChangeArrowheads="1"/>
        </xdr:cNvSpPr>
      </xdr:nvSpPr>
      <xdr:spPr>
        <a:xfrm>
          <a:off x="5434330" y="257397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6" name="Text Box 5"/>
        <xdr:cNvSpPr txBox="1">
          <a:spLocks noChangeArrowheads="1"/>
        </xdr:cNvSpPr>
      </xdr:nvSpPr>
      <xdr:spPr>
        <a:xfrm>
          <a:off x="5434330" y="25739725"/>
          <a:ext cx="76200"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0</xdr:row>
      <xdr:rowOff>0</xdr:rowOff>
    </xdr:from>
    <xdr:ext cx="75565" cy="208915"/>
    <xdr:sp macro="" textlink="">
      <xdr:nvSpPr>
        <xdr:cNvPr id="7" name="Text Box 5"/>
        <xdr:cNvSpPr txBox="1">
          <a:spLocks noChangeArrowheads="1"/>
        </xdr:cNvSpPr>
      </xdr:nvSpPr>
      <xdr:spPr>
        <a:xfrm>
          <a:off x="6722110" y="0"/>
          <a:ext cx="75565" cy="208915"/>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7</xdr:row>
      <xdr:rowOff>0</xdr:rowOff>
    </xdr:from>
    <xdr:ext cx="75565" cy="209550"/>
    <xdr:sp macro="" textlink="">
      <xdr:nvSpPr>
        <xdr:cNvPr id="8" name="Text Box 5"/>
        <xdr:cNvSpPr txBox="1">
          <a:spLocks noChangeArrowheads="1"/>
        </xdr:cNvSpPr>
      </xdr:nvSpPr>
      <xdr:spPr>
        <a:xfrm>
          <a:off x="6722110" y="20796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9" name="Text Box 5"/>
        <xdr:cNvSpPr txBox="1">
          <a:spLocks noChangeArrowheads="1"/>
        </xdr:cNvSpPr>
      </xdr:nvSpPr>
      <xdr:spPr>
        <a:xfrm>
          <a:off x="6722110" y="257397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10" name="Text Box 5"/>
        <xdr:cNvSpPr txBox="1">
          <a:spLocks noChangeArrowheads="1"/>
        </xdr:cNvSpPr>
      </xdr:nvSpPr>
      <xdr:spPr>
        <a:xfrm>
          <a:off x="6722110" y="257397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11" name="Text Box 5"/>
        <xdr:cNvSpPr txBox="1">
          <a:spLocks noChangeArrowheads="1"/>
        </xdr:cNvSpPr>
      </xdr:nvSpPr>
      <xdr:spPr>
        <a:xfrm>
          <a:off x="6722110" y="25739725"/>
          <a:ext cx="75565"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12" name="Text Box 5"/>
        <xdr:cNvSpPr txBox="1">
          <a:spLocks noChangeArrowheads="1"/>
        </xdr:cNvSpPr>
      </xdr:nvSpPr>
      <xdr:spPr>
        <a:xfrm>
          <a:off x="5434330" y="25739725"/>
          <a:ext cx="76200" cy="209550"/>
        </a:xfrm>
        <a:prstGeom prst="rect">
          <a:avLst/>
        </a:prstGeom>
        <a:noFill/>
        <a:ln w="9525">
          <a:noFill/>
          <a:miter lim="800000"/>
          <a:headEnd/>
          <a:tailEnd/>
        </a:ln>
      </xdr:spPr>
    </xdr:sp>
    <xdr:clientData/>
  </xdr:oneCellAnchor>
  <xdr:twoCellAnchor>
    <xdr:from xmlns:xdr="http://schemas.openxmlformats.org/drawingml/2006/spreadsheetDrawing">
      <xdr:col>1</xdr:col>
      <xdr:colOff>57150</xdr:colOff>
      <xdr:row>1</xdr:row>
      <xdr:rowOff>9525</xdr:rowOff>
    </xdr:from>
    <xdr:to xmlns:xdr="http://schemas.openxmlformats.org/drawingml/2006/spreadsheetDrawing">
      <xdr:col>5</xdr:col>
      <xdr:colOff>485775</xdr:colOff>
      <xdr:row>5</xdr:row>
      <xdr:rowOff>87630</xdr:rowOff>
    </xdr:to>
    <xdr:sp macro="" textlink="">
      <xdr:nvSpPr>
        <xdr:cNvPr id="13" name="テキスト ボックス 12"/>
        <xdr:cNvSpPr txBox="1"/>
      </xdr:nvSpPr>
      <xdr:spPr>
        <a:xfrm>
          <a:off x="139700" y="457200"/>
          <a:ext cx="5780405" cy="1354455"/>
        </a:xfrm>
        <a:prstGeom prst="rect">
          <a:avLst/>
        </a:prstGeom>
        <a:solidFill>
          <a:schemeClr val="lt1"/>
        </a:solidFill>
        <a:ln w="285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latin typeface="HG丸ｺﾞｼｯｸM-PRO"/>
              <a:ea typeface="HG丸ｺﾞｼｯｸM-PRO"/>
            </a:rPr>
            <a:t>＜ポイント算出時の注意点＞</a:t>
          </a:r>
          <a:endParaRPr kumimoji="1" lang="ja-JP" altLang="en-US" sz="1100">
            <a:latin typeface="HG丸ｺﾞｼｯｸM-PRO"/>
            <a:ea typeface="HG丸ｺﾞｼｯｸM-PRO"/>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基本的には、令和７年</a:t>
          </a:r>
          <a:r>
            <a:rPr kumimoji="1" lang="en-US" altLang="ja-JP" sz="1100">
              <a:solidFill>
                <a:schemeClr val="dk1"/>
              </a:solidFill>
              <a:effectLst/>
              <a:latin typeface="HG丸ｺﾞｼｯｸM-PRO"/>
              <a:ea typeface="HG丸ｺﾞｼｯｸM-PRO"/>
              <a:cs typeface="+mn-cs"/>
            </a:rPr>
            <a:t>12</a:t>
          </a:r>
          <a:r>
            <a:rPr kumimoji="1" lang="ja-JP" altLang="en-US" sz="1100">
              <a:solidFill>
                <a:schemeClr val="dk1"/>
              </a:solidFill>
              <a:effectLst/>
              <a:latin typeface="HG丸ｺﾞｼｯｸM-PRO"/>
              <a:ea typeface="HG丸ｺﾞｼｯｸM-PRO"/>
              <a:cs typeface="+mn-cs"/>
            </a:rPr>
            <a:t>月</a:t>
          </a:r>
          <a:r>
            <a:rPr kumimoji="1" lang="en-US" altLang="ja-JP" sz="1100">
              <a:solidFill>
                <a:schemeClr val="dk1"/>
              </a:solidFill>
              <a:effectLst/>
              <a:latin typeface="HG丸ｺﾞｼｯｸM-PRO"/>
              <a:ea typeface="HG丸ｺﾞｼｯｸM-PRO"/>
              <a:cs typeface="+mn-cs"/>
            </a:rPr>
            <a:t>23</a:t>
          </a:r>
          <a:r>
            <a:rPr kumimoji="1" lang="ja-JP" altLang="en-US" sz="1100">
              <a:solidFill>
                <a:schemeClr val="dk1"/>
              </a:solidFill>
              <a:effectLst/>
              <a:latin typeface="HG丸ｺﾞｼｯｸM-PRO"/>
              <a:ea typeface="HG丸ｺﾞｼｯｸM-PRO"/>
              <a:cs typeface="+mn-cs"/>
            </a:rPr>
            <a:t>日時点における助成対象者の取組や今後の取組計画で判断します。</a:t>
          </a:r>
          <a:endParaRPr kumimoji="1" lang="en-US" altLang="ja-JP" sz="1100">
            <a:solidFill>
              <a:schemeClr val="dk1"/>
            </a:solidFill>
            <a:effectLst/>
            <a:latin typeface="HG丸ｺﾞｼｯｸM-PRO"/>
            <a:ea typeface="HG丸ｺﾞｼｯｸM-PRO"/>
            <a:cs typeface="+mn-cs"/>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令和７年度地域農業構造転換支援事業～要望調査の実施に当たって～も必ずご覧ください。</a:t>
          </a:r>
          <a:endParaRPr kumimoji="1" lang="en-US" altLang="ja-JP" sz="1100">
            <a:solidFill>
              <a:schemeClr val="dk1"/>
            </a:solidFill>
            <a:effectLst/>
            <a:latin typeface="HG丸ｺﾞｼｯｸM-PRO"/>
            <a:ea typeface="HG丸ｺﾞｼｯｸM-PRO"/>
            <a:cs typeface="+mn-cs"/>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成果目標ポイントはどれか１つのみ選択します。</a:t>
          </a:r>
          <a:endParaRPr kumimoji="1" lang="en-US" altLang="ja-JP" sz="1100">
            <a:solidFill>
              <a:schemeClr val="dk1"/>
            </a:solidFill>
            <a:effectLst/>
            <a:latin typeface="HG丸ｺﾞｼｯｸM-PRO"/>
            <a:ea typeface="HG丸ｺﾞｼｯｸM-PRO"/>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0</xdr:row>
      <xdr:rowOff>0</xdr:rowOff>
    </xdr:from>
    <xdr:to xmlns:xdr="http://schemas.openxmlformats.org/drawingml/2006/spreadsheetDrawing">
      <xdr:col>5</xdr:col>
      <xdr:colOff>76200</xdr:colOff>
      <xdr:row>1</xdr:row>
      <xdr:rowOff>0</xdr:rowOff>
    </xdr:to>
    <xdr:sp macro="" textlink="">
      <xdr:nvSpPr>
        <xdr:cNvPr id="2" name="Text Box 5"/>
        <xdr:cNvSpPr txBox="1">
          <a:spLocks noChangeArrowheads="1"/>
        </xdr:cNvSpPr>
      </xdr:nvSpPr>
      <xdr:spPr>
        <a:xfrm>
          <a:off x="2818130" y="0"/>
          <a:ext cx="76200" cy="285750"/>
        </a:xfrm>
        <a:prstGeom prst="rect">
          <a:avLst/>
        </a:prstGeom>
        <a:noFill/>
        <a:ln w="9525">
          <a:noFill/>
          <a:miter lim="800000"/>
          <a:headEnd/>
          <a:tailEnd/>
        </a:ln>
      </xdr:spPr>
    </xdr:sp>
    <xdr:clientData/>
  </xdr:twoCellAnchor>
  <xdr:oneCellAnchor>
    <xdr:from xmlns:xdr="http://schemas.openxmlformats.org/drawingml/2006/spreadsheetDrawing">
      <xdr:col>7</xdr:col>
      <xdr:colOff>0</xdr:colOff>
      <xdr:row>2</xdr:row>
      <xdr:rowOff>0</xdr:rowOff>
    </xdr:from>
    <xdr:ext cx="76200" cy="208915"/>
    <xdr:sp macro="" textlink="">
      <xdr:nvSpPr>
        <xdr:cNvPr id="3" name="Text Box 5"/>
        <xdr:cNvSpPr txBox="1">
          <a:spLocks noChangeArrowheads="1"/>
        </xdr:cNvSpPr>
      </xdr:nvSpPr>
      <xdr:spPr>
        <a:xfrm>
          <a:off x="4535170" y="571500"/>
          <a:ext cx="76200" cy="208915"/>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17</xdr:row>
      <xdr:rowOff>0</xdr:rowOff>
    </xdr:from>
    <xdr:ext cx="76200" cy="209550"/>
    <xdr:sp macro="" textlink="">
      <xdr:nvSpPr>
        <xdr:cNvPr id="4" name="Text Box 5"/>
        <xdr:cNvSpPr txBox="1">
          <a:spLocks noChangeArrowheads="1"/>
        </xdr:cNvSpPr>
      </xdr:nvSpPr>
      <xdr:spPr>
        <a:xfrm>
          <a:off x="281813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5"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6"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7"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8"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9"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10"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11"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2"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3"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4"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5"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6"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7"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8"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12</xdr:col>
      <xdr:colOff>83185</xdr:colOff>
      <xdr:row>3</xdr:row>
      <xdr:rowOff>11430</xdr:rowOff>
    </xdr:from>
    <xdr:to xmlns:xdr="http://schemas.openxmlformats.org/drawingml/2006/spreadsheetDrawing">
      <xdr:col>18</xdr:col>
      <xdr:colOff>440690</xdr:colOff>
      <xdr:row>10</xdr:row>
      <xdr:rowOff>261620</xdr:rowOff>
    </xdr:to>
    <xdr:sp macro="" textlink="">
      <xdr:nvSpPr>
        <xdr:cNvPr id="2" name="テキスト ボックス 1"/>
        <xdr:cNvSpPr txBox="1"/>
      </xdr:nvSpPr>
      <xdr:spPr>
        <a:xfrm>
          <a:off x="10847070" y="1144905"/>
          <a:ext cx="4472305" cy="231711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indent="0"/>
          <a:r>
            <a:rPr kumimoji="1" lang="ja-JP" altLang="en-US" sz="1400">
              <a:latin typeface="HG丸ｺﾞｼｯｸM-PRO"/>
              <a:ea typeface="HG丸ｺﾞｼｯｸM-PRO"/>
            </a:rPr>
            <a:t>＜記載時の留意点＞</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入力する現状値と決算書の数値は必ず一致させること！</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必要に応じて項目を加除修正すること</a:t>
          </a:r>
          <a:br>
            <a:rPr kumimoji="1" lang="en-US" altLang="ja-JP" sz="1400">
              <a:latin typeface="HG丸ｺﾞｼｯｸM-PRO"/>
              <a:ea typeface="HG丸ｺﾞｼｯｸM-PRO"/>
            </a:rPr>
          </a:br>
          <a:r>
            <a:rPr kumimoji="1" lang="ja-JP" altLang="en-US" sz="1400">
              <a:latin typeface="HG丸ｺﾞｼｯｸM-PRO"/>
              <a:ea typeface="HG丸ｺﾞｼｯｸM-PRO"/>
            </a:rPr>
            <a:t>（目標年度まで現状維持の項目は、「その他」等として一括表記して</a:t>
          </a:r>
          <a:r>
            <a:rPr kumimoji="1" lang="en-US" altLang="ja-JP" sz="1400">
              <a:latin typeface="HG丸ｺﾞｼｯｸM-PRO"/>
              <a:ea typeface="HG丸ｺﾞｼｯｸM-PRO"/>
            </a:rPr>
            <a:t>OK</a:t>
          </a:r>
          <a:r>
            <a:rPr kumimoji="1" lang="ja-JP" altLang="en-US" sz="1400">
              <a:latin typeface="HG丸ｺﾞｼｯｸM-PRO"/>
              <a:ea typeface="HG丸ｺﾞｼｯｸM-PRO"/>
            </a:rPr>
            <a:t>）</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変動する項目は、その理由を備考欄に記載すること！</a:t>
          </a:r>
          <a:endParaRPr kumimoji="1" lang="en-US" altLang="ja-JP" sz="1400">
            <a:latin typeface="HG丸ｺﾞｼｯｸM-PRO"/>
            <a:ea typeface="HG丸ｺﾞｼｯｸM-PRO"/>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31"/>
  <sheetViews>
    <sheetView view="pageBreakPreview" zoomScale="90" zoomScaleSheetLayoutView="90" workbookViewId="0">
      <selection activeCell="I3" sqref="I3"/>
    </sheetView>
  </sheetViews>
  <sheetFormatPr defaultColWidth="9" defaultRowHeight="13.5"/>
  <cols>
    <col min="1" max="1" width="3.26953125" style="1" customWidth="1"/>
    <col min="2" max="2" width="44" style="1" customWidth="1"/>
    <col min="3" max="3" width="9.90625" style="1" customWidth="1"/>
    <col min="4" max="4" width="23.90625" style="2" customWidth="1"/>
    <col min="5" max="5" width="17" style="1" customWidth="1"/>
    <col min="6" max="9" width="14.7265625" style="1" customWidth="1"/>
    <col min="10" max="16384" width="9" style="1"/>
  </cols>
  <sheetData>
    <row r="1" spans="1:9" ht="31.5" customHeight="1">
      <c r="A1" s="3" t="s">
        <v>224</v>
      </c>
    </row>
    <row r="2" spans="1:9" ht="20.149999999999999" customHeight="1">
      <c r="B2" s="5" t="s">
        <v>225</v>
      </c>
      <c r="C2" s="5"/>
    </row>
    <row r="3" spans="1:9" ht="20.149999999999999" customHeight="1">
      <c r="B3" s="1" t="s">
        <v>151</v>
      </c>
    </row>
    <row r="4" spans="1:9" ht="30" customHeight="1"/>
    <row r="5" spans="1:9" ht="17.25">
      <c r="A5" s="4" t="s">
        <v>22</v>
      </c>
      <c r="D5" s="20" t="s">
        <v>3</v>
      </c>
      <c r="E5" s="29"/>
      <c r="F5" s="29"/>
    </row>
    <row r="6" spans="1:9" ht="27" customHeight="1">
      <c r="D6" s="21"/>
      <c r="E6" s="29"/>
      <c r="F6" s="29"/>
    </row>
    <row r="7" spans="1:9" s="1" customFormat="1">
      <c r="D7" s="2"/>
      <c r="E7" s="30"/>
      <c r="F7" s="39"/>
    </row>
    <row r="8" spans="1:9" ht="16.5" customHeight="1">
      <c r="B8" s="6" t="s">
        <v>55</v>
      </c>
      <c r="C8" s="6" t="s">
        <v>66</v>
      </c>
      <c r="D8" s="22" t="s">
        <v>75</v>
      </c>
      <c r="E8" s="31" t="s">
        <v>40</v>
      </c>
      <c r="F8" s="24"/>
      <c r="G8" s="41"/>
    </row>
    <row r="9" spans="1:9" ht="40" customHeight="1">
      <c r="B9" s="7" t="s">
        <v>28</v>
      </c>
      <c r="C9" s="15"/>
      <c r="D9" s="23"/>
      <c r="E9" s="32" t="s">
        <v>5</v>
      </c>
      <c r="F9" s="40"/>
      <c r="G9" s="41"/>
    </row>
    <row r="10" spans="1:9" ht="25" customHeight="1"/>
    <row r="11" spans="1:9" ht="17.25">
      <c r="A11" s="4" t="s">
        <v>29</v>
      </c>
      <c r="D11" s="20" t="s">
        <v>1</v>
      </c>
      <c r="E11" s="29"/>
      <c r="F11" s="29"/>
    </row>
    <row r="12" spans="1:9" ht="27" customHeight="1">
      <c r="D12" s="21"/>
      <c r="E12" s="29"/>
      <c r="F12" s="29"/>
    </row>
    <row r="13" spans="1:9" s="1" customFormat="1">
      <c r="D13" s="2"/>
      <c r="E13" s="30"/>
      <c r="F13" s="39"/>
    </row>
    <row r="14" spans="1:9">
      <c r="E14" s="33"/>
      <c r="F14" s="24"/>
      <c r="G14" s="41"/>
      <c r="H14" s="41"/>
      <c r="I14" s="41"/>
    </row>
    <row r="15" spans="1:9" ht="16.5" customHeight="1">
      <c r="B15" s="6" t="s">
        <v>55</v>
      </c>
      <c r="C15" s="6" t="s">
        <v>66</v>
      </c>
      <c r="D15" s="22" t="s">
        <v>75</v>
      </c>
      <c r="E15" s="31" t="s">
        <v>40</v>
      </c>
      <c r="F15" s="24"/>
      <c r="G15" s="24"/>
      <c r="H15" s="24"/>
    </row>
    <row r="16" spans="1:9" ht="27" customHeight="1">
      <c r="B16" s="8" t="s">
        <v>161</v>
      </c>
      <c r="C16" s="16" t="s">
        <v>165</v>
      </c>
      <c r="D16" s="15"/>
      <c r="E16" s="32" t="s">
        <v>5</v>
      </c>
      <c r="F16" s="24"/>
      <c r="G16" s="24"/>
      <c r="H16" s="24"/>
    </row>
    <row r="17" spans="1:9" ht="25" customHeight="1">
      <c r="B17" s="9"/>
      <c r="C17" s="9"/>
      <c r="D17" s="24"/>
      <c r="E17" s="34"/>
      <c r="F17" s="41"/>
    </row>
    <row r="18" spans="1:9" ht="17.5" customHeight="1">
      <c r="A18" s="4" t="s">
        <v>4</v>
      </c>
      <c r="D18" s="24"/>
      <c r="E18" s="20" t="s">
        <v>56</v>
      </c>
      <c r="F18" s="20" t="s">
        <v>58</v>
      </c>
      <c r="G18" s="20" t="s">
        <v>9</v>
      </c>
      <c r="H18" s="20" t="s">
        <v>59</v>
      </c>
    </row>
    <row r="19" spans="1:9" ht="27" customHeight="1">
      <c r="B19" s="10" t="s">
        <v>77</v>
      </c>
      <c r="E19" s="35"/>
      <c r="F19" s="35"/>
      <c r="G19" s="35"/>
      <c r="H19" s="35"/>
    </row>
    <row r="20" spans="1:9" s="1" customFormat="1">
      <c r="D20" s="2"/>
      <c r="E20" s="30"/>
      <c r="F20" s="39"/>
    </row>
    <row r="21" spans="1:9" ht="16.5" customHeight="1">
      <c r="B21" s="6" t="s">
        <v>55</v>
      </c>
      <c r="C21" s="6" t="s">
        <v>66</v>
      </c>
      <c r="D21" s="22" t="s">
        <v>162</v>
      </c>
      <c r="E21" s="31" t="s">
        <v>40</v>
      </c>
      <c r="F21" s="31" t="s">
        <v>40</v>
      </c>
      <c r="G21" s="31" t="s">
        <v>40</v>
      </c>
      <c r="H21" s="31" t="s">
        <v>40</v>
      </c>
    </row>
    <row r="22" spans="1:9" ht="40" customHeight="1">
      <c r="B22" s="11" t="s">
        <v>60</v>
      </c>
      <c r="C22" s="15"/>
      <c r="D22" s="25"/>
      <c r="E22" s="32" t="s">
        <v>5</v>
      </c>
      <c r="F22" s="32" t="s">
        <v>5</v>
      </c>
      <c r="G22" s="32" t="s">
        <v>5</v>
      </c>
      <c r="H22" s="32" t="s">
        <v>5</v>
      </c>
    </row>
    <row r="23" spans="1:9" ht="40" customHeight="1">
      <c r="B23" s="11" t="s">
        <v>61</v>
      </c>
      <c r="C23" s="15" t="s">
        <v>67</v>
      </c>
      <c r="D23" s="23"/>
      <c r="E23" s="32" t="s">
        <v>5</v>
      </c>
      <c r="F23" s="32" t="s">
        <v>5</v>
      </c>
      <c r="G23" s="32" t="s">
        <v>5</v>
      </c>
      <c r="H23" s="32" t="s">
        <v>5</v>
      </c>
    </row>
    <row r="24" spans="1:9" ht="40" customHeight="1">
      <c r="B24" s="11" t="s">
        <v>63</v>
      </c>
      <c r="C24" s="15" t="s">
        <v>67</v>
      </c>
      <c r="D24" s="1"/>
      <c r="E24" s="32" t="s">
        <v>5</v>
      </c>
      <c r="F24" s="32" t="s">
        <v>5</v>
      </c>
      <c r="G24" s="32" t="s">
        <v>5</v>
      </c>
      <c r="H24" s="32" t="s">
        <v>5</v>
      </c>
    </row>
    <row r="25" spans="1:9" ht="40" customHeight="1">
      <c r="B25" s="12" t="s">
        <v>69</v>
      </c>
      <c r="C25" s="17" t="s">
        <v>67</v>
      </c>
      <c r="D25" s="26"/>
      <c r="E25" s="36" t="s">
        <v>5</v>
      </c>
      <c r="F25" s="36" t="s">
        <v>5</v>
      </c>
      <c r="G25" s="36" t="s">
        <v>5</v>
      </c>
      <c r="H25" s="36" t="s">
        <v>5</v>
      </c>
    </row>
    <row r="26" spans="1:9" ht="40" customHeight="1">
      <c r="B26" s="13" t="s">
        <v>76</v>
      </c>
      <c r="C26" s="18" t="s">
        <v>67</v>
      </c>
      <c r="D26" s="27"/>
      <c r="E26" s="37" t="s">
        <v>5</v>
      </c>
      <c r="F26" s="37" t="s">
        <v>5</v>
      </c>
      <c r="G26" s="37" t="s">
        <v>5</v>
      </c>
      <c r="H26" s="37" t="s">
        <v>5</v>
      </c>
    </row>
    <row r="27" spans="1:9" ht="40" customHeight="1">
      <c r="B27" s="14" t="s">
        <v>70</v>
      </c>
      <c r="C27" s="19" t="s">
        <v>67</v>
      </c>
      <c r="D27" s="28"/>
      <c r="E27" s="38" t="s">
        <v>5</v>
      </c>
      <c r="F27" s="38" t="s">
        <v>5</v>
      </c>
      <c r="G27" s="38" t="s">
        <v>5</v>
      </c>
      <c r="H27" s="38" t="s">
        <v>5</v>
      </c>
    </row>
    <row r="28" spans="1:9" ht="40" customHeight="1">
      <c r="B28" s="11" t="s">
        <v>71</v>
      </c>
      <c r="C28" s="15"/>
      <c r="D28" s="23"/>
      <c r="E28" s="32" t="s">
        <v>5</v>
      </c>
      <c r="F28" s="32" t="s">
        <v>5</v>
      </c>
      <c r="G28" s="32" t="s">
        <v>5</v>
      </c>
      <c r="H28" s="32" t="s">
        <v>5</v>
      </c>
      <c r="I28" s="41"/>
    </row>
    <row r="29" spans="1:9" ht="40" customHeight="1">
      <c r="B29" s="11" t="s">
        <v>227</v>
      </c>
      <c r="C29" s="15" t="s">
        <v>67</v>
      </c>
      <c r="D29" s="23"/>
      <c r="E29" s="32" t="s">
        <v>5</v>
      </c>
      <c r="F29" s="32" t="s">
        <v>5</v>
      </c>
      <c r="G29" s="32" t="s">
        <v>5</v>
      </c>
      <c r="H29" s="32" t="s">
        <v>5</v>
      </c>
      <c r="I29" s="5"/>
    </row>
    <row r="30" spans="1:9" ht="40" customHeight="1">
      <c r="B30" s="11" t="s">
        <v>73</v>
      </c>
      <c r="C30" s="15"/>
      <c r="D30" s="23"/>
      <c r="E30" s="32" t="s">
        <v>5</v>
      </c>
      <c r="F30" s="32" t="s">
        <v>5</v>
      </c>
      <c r="G30" s="32" t="s">
        <v>5</v>
      </c>
      <c r="H30" s="32" t="s">
        <v>5</v>
      </c>
      <c r="I30" s="41"/>
    </row>
    <row r="31" spans="1:9" ht="40" customHeight="1">
      <c r="B31" s="11" t="s">
        <v>168</v>
      </c>
      <c r="C31" s="15" t="s">
        <v>165</v>
      </c>
      <c r="D31" s="23"/>
      <c r="E31" s="32" t="s">
        <v>5</v>
      </c>
      <c r="F31" s="32" t="s">
        <v>5</v>
      </c>
      <c r="G31" s="32" t="s">
        <v>5</v>
      </c>
      <c r="H31" s="32" t="s">
        <v>5</v>
      </c>
      <c r="I31" s="41"/>
    </row>
  </sheetData>
  <mergeCells count="1">
    <mergeCell ref="D25:D27"/>
  </mergeCells>
  <phoneticPr fontId="4"/>
  <dataValidations count="1">
    <dataValidation type="list" allowBlank="1" showDropDown="0" showInputMessage="1" showErrorMessage="1" sqref="E9 E16:E17 E22:H31">
      <formula1>"□,■"</formula1>
    </dataValidation>
  </dataValidations>
  <pageMargins left="0.59055118110236227" right="0.59055118110236227" top="0.74803149606299213" bottom="0.59055118110236227" header="0.31496062992125984" footer="0.31496062992125984"/>
  <pageSetup paperSize="9" scale="63"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L70"/>
  <sheetViews>
    <sheetView view="pageBreakPreview" zoomScale="98" zoomScaleSheetLayoutView="98" workbookViewId="0">
      <selection activeCell="K29" sqref="K29"/>
    </sheetView>
  </sheetViews>
  <sheetFormatPr defaultColWidth="9" defaultRowHeight="12"/>
  <cols>
    <col min="1" max="1" width="1.08984375" style="42" customWidth="1"/>
    <col min="2" max="2" width="2.6328125" style="43" customWidth="1"/>
    <col min="3" max="3" width="3.90625" style="42" customWidth="1"/>
    <col min="4" max="4" width="3.08984375" style="42" customWidth="1"/>
    <col min="5" max="5" width="60.6328125" style="42" customWidth="1"/>
    <col min="6" max="7" width="8.453125" style="42" customWidth="1"/>
    <col min="8" max="9" width="23.6328125" style="42" customWidth="1"/>
    <col min="10" max="16384" width="9" style="42"/>
  </cols>
  <sheetData>
    <row r="1" spans="1:9" ht="35.25" customHeight="1">
      <c r="A1" s="44"/>
      <c r="B1" s="45" t="s">
        <v>226</v>
      </c>
      <c r="C1" s="57"/>
      <c r="D1" s="57"/>
      <c r="E1" s="57"/>
      <c r="F1" s="57"/>
      <c r="G1" s="57"/>
      <c r="H1" s="114" t="s">
        <v>32</v>
      </c>
      <c r="I1" s="129"/>
    </row>
    <row r="2" spans="1:9" ht="15" customHeight="1">
      <c r="A2" s="44"/>
      <c r="B2" s="45"/>
      <c r="C2" s="57"/>
      <c r="D2" s="57"/>
      <c r="E2" s="57"/>
      <c r="F2" s="57"/>
      <c r="G2" s="57"/>
      <c r="H2" s="30"/>
      <c r="I2" s="9"/>
    </row>
    <row r="3" spans="1:9" ht="15" customHeight="1">
      <c r="A3" s="44"/>
      <c r="B3" s="42"/>
      <c r="F3" s="57"/>
      <c r="G3" s="57"/>
    </row>
    <row r="4" spans="1:9" ht="35.25" customHeight="1">
      <c r="A4" s="44"/>
      <c r="B4" s="42"/>
      <c r="F4" s="57"/>
      <c r="G4" s="101"/>
    </row>
    <row r="5" spans="1:9" ht="35.25" customHeight="1">
      <c r="A5" s="44"/>
      <c r="B5" s="42"/>
      <c r="F5" s="57"/>
      <c r="G5" s="101"/>
    </row>
    <row r="6" spans="1:9" ht="13" customHeight="1">
      <c r="A6" s="44"/>
      <c r="B6" s="42"/>
      <c r="F6" s="57"/>
      <c r="G6" s="101"/>
    </row>
    <row r="7" spans="1:9" ht="15" customHeight="1">
      <c r="A7" s="44"/>
      <c r="B7" s="45"/>
      <c r="C7" s="57"/>
      <c r="D7" s="57"/>
      <c r="E7" s="57"/>
      <c r="F7" s="57"/>
      <c r="G7" s="57"/>
      <c r="H7" s="30"/>
      <c r="I7" s="9"/>
    </row>
    <row r="8" spans="1:9" ht="39" customHeight="1">
      <c r="A8" s="44"/>
      <c r="B8" s="46" t="s">
        <v>34</v>
      </c>
      <c r="C8" s="46"/>
      <c r="D8" s="46"/>
      <c r="E8" s="46"/>
      <c r="F8" s="86" t="s">
        <v>36</v>
      </c>
      <c r="G8" s="86" t="s">
        <v>37</v>
      </c>
      <c r="H8" s="86" t="s">
        <v>39</v>
      </c>
      <c r="I8" s="86" t="s">
        <v>41</v>
      </c>
    </row>
    <row r="9" spans="1:9" ht="35" customHeight="1">
      <c r="A9" s="44"/>
      <c r="B9" s="47" t="s">
        <v>169</v>
      </c>
      <c r="C9" s="58" t="s">
        <v>167</v>
      </c>
      <c r="D9" s="63" t="s">
        <v>170</v>
      </c>
      <c r="E9" s="73"/>
      <c r="F9" s="87"/>
      <c r="G9" s="102"/>
      <c r="H9" s="115"/>
      <c r="I9" s="130"/>
    </row>
    <row r="10" spans="1:9" ht="25" customHeight="1">
      <c r="A10" s="44"/>
      <c r="B10" s="48"/>
      <c r="C10" s="59"/>
      <c r="D10" s="64"/>
      <c r="E10" s="74" t="s">
        <v>171</v>
      </c>
      <c r="F10" s="88" t="s">
        <v>19</v>
      </c>
      <c r="G10" s="103"/>
      <c r="H10" s="116"/>
      <c r="I10" s="131"/>
    </row>
    <row r="11" spans="1:9" ht="25" customHeight="1">
      <c r="A11" s="44"/>
      <c r="B11" s="48"/>
      <c r="C11" s="59"/>
      <c r="D11" s="64"/>
      <c r="E11" s="75" t="s">
        <v>132</v>
      </c>
      <c r="F11" s="89" t="s">
        <v>112</v>
      </c>
      <c r="G11" s="104"/>
      <c r="H11" s="117"/>
      <c r="I11" s="132"/>
    </row>
    <row r="12" spans="1:9" ht="25" customHeight="1">
      <c r="A12" s="44"/>
      <c r="B12" s="48"/>
      <c r="C12" s="59"/>
      <c r="D12" s="64"/>
      <c r="E12" s="75" t="s">
        <v>176</v>
      </c>
      <c r="F12" s="89" t="s">
        <v>177</v>
      </c>
      <c r="G12" s="104"/>
      <c r="H12" s="117"/>
      <c r="I12" s="132"/>
    </row>
    <row r="13" spans="1:9" ht="25" customHeight="1">
      <c r="A13" s="44"/>
      <c r="B13" s="48"/>
      <c r="C13" s="59"/>
      <c r="D13" s="64"/>
      <c r="E13" s="75" t="s">
        <v>175</v>
      </c>
      <c r="F13" s="89" t="s">
        <v>178</v>
      </c>
      <c r="G13" s="104"/>
      <c r="H13" s="117"/>
      <c r="I13" s="132"/>
    </row>
    <row r="14" spans="1:9" ht="25" customHeight="1">
      <c r="A14" s="44"/>
      <c r="B14" s="48"/>
      <c r="C14" s="59"/>
      <c r="D14" s="64"/>
      <c r="E14" s="75" t="s">
        <v>174</v>
      </c>
      <c r="F14" s="89" t="s">
        <v>180</v>
      </c>
      <c r="G14" s="104"/>
      <c r="H14" s="117"/>
      <c r="I14" s="132"/>
    </row>
    <row r="15" spans="1:9" ht="25" customHeight="1">
      <c r="A15" s="44"/>
      <c r="B15" s="48"/>
      <c r="C15" s="59"/>
      <c r="D15" s="64"/>
      <c r="E15" s="75" t="s">
        <v>173</v>
      </c>
      <c r="F15" s="89" t="s">
        <v>182</v>
      </c>
      <c r="G15" s="104"/>
      <c r="H15" s="117"/>
      <c r="I15" s="132"/>
    </row>
    <row r="16" spans="1:9" ht="25" customHeight="1">
      <c r="A16" s="44"/>
      <c r="B16" s="48"/>
      <c r="C16" s="59"/>
      <c r="D16" s="65"/>
      <c r="E16" s="76" t="s">
        <v>172</v>
      </c>
      <c r="F16" s="90" t="s">
        <v>51</v>
      </c>
      <c r="G16" s="105"/>
      <c r="H16" s="118"/>
      <c r="I16" s="133"/>
    </row>
    <row r="17" spans="1:9" ht="29.5" customHeight="1">
      <c r="A17" s="44"/>
      <c r="B17" s="48"/>
      <c r="C17" s="59"/>
      <c r="D17" s="66" t="s">
        <v>183</v>
      </c>
      <c r="E17" s="77"/>
      <c r="F17" s="91"/>
      <c r="G17" s="106"/>
      <c r="H17" s="119"/>
      <c r="I17" s="134"/>
    </row>
    <row r="18" spans="1:9" ht="25" customHeight="1">
      <c r="A18" s="44"/>
      <c r="B18" s="48"/>
      <c r="C18" s="59"/>
      <c r="D18" s="64"/>
      <c r="E18" s="74" t="s">
        <v>171</v>
      </c>
      <c r="F18" s="88" t="s">
        <v>112</v>
      </c>
      <c r="G18" s="103"/>
      <c r="H18" s="116"/>
      <c r="I18" s="131"/>
    </row>
    <row r="19" spans="1:9" ht="25" customHeight="1">
      <c r="A19" s="44"/>
      <c r="B19" s="48"/>
      <c r="C19" s="59"/>
      <c r="D19" s="64"/>
      <c r="E19" s="75" t="s">
        <v>184</v>
      </c>
      <c r="F19" s="89" t="s">
        <v>177</v>
      </c>
      <c r="G19" s="104"/>
      <c r="H19" s="117"/>
      <c r="I19" s="132"/>
    </row>
    <row r="20" spans="1:9" ht="25" customHeight="1">
      <c r="A20" s="44"/>
      <c r="B20" s="48"/>
      <c r="C20" s="59"/>
      <c r="D20" s="64"/>
      <c r="E20" s="75" t="s">
        <v>181</v>
      </c>
      <c r="F20" s="89" t="s">
        <v>178</v>
      </c>
      <c r="G20" s="104"/>
      <c r="H20" s="117"/>
      <c r="I20" s="132"/>
    </row>
    <row r="21" spans="1:9" ht="25" customHeight="1">
      <c r="A21" s="44"/>
      <c r="B21" s="48"/>
      <c r="C21" s="59"/>
      <c r="D21" s="64"/>
      <c r="E21" s="75" t="s">
        <v>130</v>
      </c>
      <c r="F21" s="89" t="s">
        <v>180</v>
      </c>
      <c r="G21" s="104"/>
      <c r="H21" s="117"/>
      <c r="I21" s="132"/>
    </row>
    <row r="22" spans="1:9" ht="25" customHeight="1">
      <c r="A22" s="44"/>
      <c r="B22" s="48"/>
      <c r="C22" s="59"/>
      <c r="D22" s="64"/>
      <c r="E22" s="75" t="s">
        <v>185</v>
      </c>
      <c r="F22" s="89" t="s">
        <v>182</v>
      </c>
      <c r="G22" s="104"/>
      <c r="H22" s="117"/>
      <c r="I22" s="132"/>
    </row>
    <row r="23" spans="1:9" ht="25" customHeight="1">
      <c r="A23" s="44"/>
      <c r="B23" s="48"/>
      <c r="C23" s="59"/>
      <c r="D23" s="65"/>
      <c r="E23" s="76" t="s">
        <v>62</v>
      </c>
      <c r="F23" s="90" t="s">
        <v>51</v>
      </c>
      <c r="G23" s="105"/>
      <c r="H23" s="118"/>
      <c r="I23" s="133"/>
    </row>
    <row r="24" spans="1:9" ht="25" customHeight="1">
      <c r="A24" s="44"/>
      <c r="B24" s="47" t="s">
        <v>169</v>
      </c>
      <c r="C24" s="58" t="s">
        <v>186</v>
      </c>
      <c r="D24" s="63" t="s">
        <v>187</v>
      </c>
      <c r="E24" s="73"/>
      <c r="F24" s="87"/>
      <c r="G24" s="102"/>
      <c r="H24" s="115"/>
      <c r="I24" s="130"/>
    </row>
    <row r="25" spans="1:9" ht="25" customHeight="1">
      <c r="A25" s="44"/>
      <c r="B25" s="48"/>
      <c r="C25" s="59"/>
      <c r="D25" s="64"/>
      <c r="E25" s="74" t="s">
        <v>123</v>
      </c>
      <c r="F25" s="88" t="s">
        <v>112</v>
      </c>
      <c r="G25" s="103"/>
      <c r="H25" s="116"/>
      <c r="I25" s="131"/>
    </row>
    <row r="26" spans="1:9" ht="25" customHeight="1">
      <c r="A26" s="44"/>
      <c r="B26" s="48"/>
      <c r="C26" s="59"/>
      <c r="D26" s="64"/>
      <c r="E26" s="75" t="s">
        <v>143</v>
      </c>
      <c r="F26" s="89" t="s">
        <v>177</v>
      </c>
      <c r="G26" s="104"/>
      <c r="H26" s="117"/>
      <c r="I26" s="132"/>
    </row>
    <row r="27" spans="1:9" ht="25" customHeight="1">
      <c r="A27" s="44"/>
      <c r="B27" s="48"/>
      <c r="C27" s="59"/>
      <c r="D27" s="64"/>
      <c r="E27" s="75" t="s">
        <v>188</v>
      </c>
      <c r="F27" s="89" t="s">
        <v>178</v>
      </c>
      <c r="G27" s="104"/>
      <c r="H27" s="117"/>
      <c r="I27" s="132"/>
    </row>
    <row r="28" spans="1:9" ht="25" customHeight="1">
      <c r="A28" s="44"/>
      <c r="B28" s="48"/>
      <c r="C28" s="59"/>
      <c r="D28" s="64"/>
      <c r="E28" s="75" t="s">
        <v>189</v>
      </c>
      <c r="F28" s="89" t="s">
        <v>180</v>
      </c>
      <c r="G28" s="104"/>
      <c r="H28" s="117"/>
      <c r="I28" s="132"/>
    </row>
    <row r="29" spans="1:9" ht="25" customHeight="1">
      <c r="A29" s="44"/>
      <c r="B29" s="48"/>
      <c r="C29" s="59"/>
      <c r="D29" s="64"/>
      <c r="E29" s="75" t="s">
        <v>184</v>
      </c>
      <c r="F29" s="89" t="s">
        <v>182</v>
      </c>
      <c r="G29" s="104"/>
      <c r="H29" s="117"/>
      <c r="I29" s="135"/>
    </row>
    <row r="30" spans="1:9" ht="25" customHeight="1">
      <c r="A30" s="44"/>
      <c r="B30" s="48"/>
      <c r="C30" s="59"/>
      <c r="D30" s="64"/>
      <c r="E30" s="75" t="s">
        <v>190</v>
      </c>
      <c r="F30" s="89" t="s">
        <v>51</v>
      </c>
      <c r="G30" s="104"/>
      <c r="H30" s="118"/>
      <c r="I30" s="135"/>
    </row>
    <row r="31" spans="1:9" ht="25" customHeight="1">
      <c r="A31" s="44"/>
      <c r="B31" s="48"/>
      <c r="C31" s="59"/>
      <c r="D31" s="66" t="s">
        <v>192</v>
      </c>
      <c r="E31" s="77"/>
      <c r="F31" s="91"/>
      <c r="G31" s="106"/>
      <c r="H31" s="119"/>
      <c r="I31" s="134"/>
    </row>
    <row r="32" spans="1:9" ht="25" customHeight="1">
      <c r="A32" s="44"/>
      <c r="B32" s="48"/>
      <c r="C32" s="59"/>
      <c r="D32" s="64"/>
      <c r="E32" s="74" t="s">
        <v>194</v>
      </c>
      <c r="F32" s="88" t="s">
        <v>19</v>
      </c>
      <c r="G32" s="103"/>
      <c r="H32" s="116"/>
      <c r="I32" s="131"/>
    </row>
    <row r="33" spans="1:9" ht="25" customHeight="1">
      <c r="A33" s="44"/>
      <c r="B33" s="48"/>
      <c r="C33" s="59"/>
      <c r="D33" s="64"/>
      <c r="E33" s="75" t="s">
        <v>166</v>
      </c>
      <c r="F33" s="89" t="s">
        <v>112</v>
      </c>
      <c r="G33" s="104"/>
      <c r="H33" s="117"/>
      <c r="I33" s="132"/>
    </row>
    <row r="34" spans="1:9" ht="25" customHeight="1">
      <c r="A34" s="44"/>
      <c r="B34" s="48"/>
      <c r="C34" s="59"/>
      <c r="D34" s="64"/>
      <c r="E34" s="75" t="s">
        <v>179</v>
      </c>
      <c r="F34" s="89" t="s">
        <v>177</v>
      </c>
      <c r="G34" s="104"/>
      <c r="H34" s="117"/>
      <c r="I34" s="132"/>
    </row>
    <row r="35" spans="1:9" ht="25" customHeight="1">
      <c r="A35" s="44"/>
      <c r="B35" s="48"/>
      <c r="C35" s="59"/>
      <c r="D35" s="64"/>
      <c r="E35" s="75" t="s">
        <v>8</v>
      </c>
      <c r="F35" s="89" t="s">
        <v>178</v>
      </c>
      <c r="G35" s="104"/>
      <c r="H35" s="117"/>
      <c r="I35" s="132"/>
    </row>
    <row r="36" spans="1:9" ht="25" customHeight="1">
      <c r="A36" s="44"/>
      <c r="B36" s="48"/>
      <c r="C36" s="59"/>
      <c r="D36" s="64"/>
      <c r="E36" s="75" t="s">
        <v>193</v>
      </c>
      <c r="F36" s="89" t="s">
        <v>180</v>
      </c>
      <c r="G36" s="104"/>
      <c r="H36" s="117"/>
      <c r="I36" s="132"/>
    </row>
    <row r="37" spans="1:9" ht="25" customHeight="1">
      <c r="A37" s="44"/>
      <c r="B37" s="48"/>
      <c r="C37" s="59"/>
      <c r="D37" s="64"/>
      <c r="E37" s="75" t="s">
        <v>195</v>
      </c>
      <c r="F37" s="92" t="s">
        <v>182</v>
      </c>
      <c r="G37" s="104"/>
      <c r="H37" s="117"/>
      <c r="I37" s="132"/>
    </row>
    <row r="38" spans="1:9" ht="25" customHeight="1">
      <c r="A38" s="44"/>
      <c r="B38" s="48"/>
      <c r="C38" s="60"/>
      <c r="D38" s="65"/>
      <c r="E38" s="78" t="s">
        <v>2</v>
      </c>
      <c r="F38" s="93" t="s">
        <v>51</v>
      </c>
      <c r="G38" s="105"/>
      <c r="H38" s="118"/>
      <c r="I38" s="133"/>
    </row>
    <row r="39" spans="1:9" ht="25" customHeight="1">
      <c r="A39" s="44"/>
      <c r="B39" s="47" t="s">
        <v>169</v>
      </c>
      <c r="C39" s="58" t="s">
        <v>196</v>
      </c>
      <c r="D39" s="63" t="s">
        <v>33</v>
      </c>
      <c r="E39" s="73"/>
      <c r="F39" s="87"/>
      <c r="G39" s="102"/>
      <c r="H39" s="115"/>
      <c r="I39" s="130"/>
    </row>
    <row r="40" spans="1:9" ht="25" customHeight="1">
      <c r="A40" s="44"/>
      <c r="B40" s="48"/>
      <c r="C40" s="59"/>
      <c r="D40" s="64"/>
      <c r="E40" s="74" t="s">
        <v>198</v>
      </c>
      <c r="F40" s="88" t="s">
        <v>112</v>
      </c>
      <c r="G40" s="103"/>
      <c r="H40" s="116"/>
      <c r="I40" s="131"/>
    </row>
    <row r="41" spans="1:9" ht="25" customHeight="1">
      <c r="A41" s="44"/>
      <c r="B41" s="48"/>
      <c r="C41" s="59"/>
      <c r="D41" s="64"/>
      <c r="E41" s="75" t="s">
        <v>199</v>
      </c>
      <c r="F41" s="89" t="s">
        <v>177</v>
      </c>
      <c r="G41" s="104"/>
      <c r="H41" s="117"/>
      <c r="I41" s="132"/>
    </row>
    <row r="42" spans="1:9" ht="25" customHeight="1">
      <c r="A42" s="44"/>
      <c r="B42" s="48"/>
      <c r="C42" s="59"/>
      <c r="D42" s="64"/>
      <c r="E42" s="75" t="s">
        <v>200</v>
      </c>
      <c r="F42" s="89" t="s">
        <v>191</v>
      </c>
      <c r="G42" s="104"/>
      <c r="H42" s="117"/>
      <c r="I42" s="132"/>
    </row>
    <row r="43" spans="1:9" ht="25" customHeight="1">
      <c r="A43" s="44"/>
      <c r="B43" s="48"/>
      <c r="C43" s="59"/>
      <c r="D43" s="64"/>
      <c r="E43" s="75" t="s">
        <v>201</v>
      </c>
      <c r="F43" s="89" t="s">
        <v>180</v>
      </c>
      <c r="G43" s="104"/>
      <c r="H43" s="117"/>
      <c r="I43" s="132"/>
    </row>
    <row r="44" spans="1:9" ht="25" customHeight="1">
      <c r="A44" s="44"/>
      <c r="B44" s="48"/>
      <c r="C44" s="59"/>
      <c r="D44" s="64"/>
      <c r="E44" s="75" t="s">
        <v>68</v>
      </c>
      <c r="F44" s="89" t="s">
        <v>182</v>
      </c>
      <c r="G44" s="104"/>
      <c r="H44" s="117"/>
      <c r="I44" s="132"/>
    </row>
    <row r="45" spans="1:9" ht="25" customHeight="1">
      <c r="A45" s="44"/>
      <c r="B45" s="48"/>
      <c r="C45" s="59"/>
      <c r="D45" s="64"/>
      <c r="E45" s="75" t="s">
        <v>202</v>
      </c>
      <c r="F45" s="89" t="s">
        <v>51</v>
      </c>
      <c r="G45" s="104"/>
      <c r="H45" s="117"/>
      <c r="I45" s="132"/>
    </row>
    <row r="46" spans="1:9" ht="25" customHeight="1">
      <c r="A46" s="44"/>
      <c r="B46" s="48"/>
      <c r="C46" s="59"/>
      <c r="D46" s="66" t="s">
        <v>203</v>
      </c>
      <c r="E46" s="77"/>
      <c r="F46" s="91"/>
      <c r="G46" s="106"/>
      <c r="H46" s="119"/>
      <c r="I46" s="134"/>
    </row>
    <row r="47" spans="1:9" ht="25" customHeight="1">
      <c r="A47" s="44"/>
      <c r="B47" s="48"/>
      <c r="C47" s="59"/>
      <c r="D47" s="64"/>
      <c r="E47" s="74" t="s">
        <v>194</v>
      </c>
      <c r="F47" s="88" t="s">
        <v>19</v>
      </c>
      <c r="G47" s="103"/>
      <c r="H47" s="120"/>
      <c r="I47" s="136"/>
    </row>
    <row r="48" spans="1:9" ht="25" customHeight="1">
      <c r="A48" s="44"/>
      <c r="B48" s="48"/>
      <c r="C48" s="59"/>
      <c r="D48" s="64"/>
      <c r="E48" s="75" t="s">
        <v>166</v>
      </c>
      <c r="F48" s="89" t="s">
        <v>112</v>
      </c>
      <c r="G48" s="104"/>
      <c r="H48" s="121"/>
      <c r="I48" s="137"/>
    </row>
    <row r="49" spans="1:12" ht="25" customHeight="1">
      <c r="A49" s="44"/>
      <c r="B49" s="48"/>
      <c r="C49" s="59"/>
      <c r="D49" s="64"/>
      <c r="E49" s="75" t="s">
        <v>179</v>
      </c>
      <c r="F49" s="89" t="s">
        <v>177</v>
      </c>
      <c r="G49" s="104"/>
      <c r="H49" s="121"/>
      <c r="I49" s="137"/>
    </row>
    <row r="50" spans="1:12" ht="25" customHeight="1">
      <c r="A50" s="44"/>
      <c r="B50" s="48"/>
      <c r="C50" s="59"/>
      <c r="D50" s="64"/>
      <c r="E50" s="75" t="s">
        <v>8</v>
      </c>
      <c r="F50" s="89" t="s">
        <v>178</v>
      </c>
      <c r="G50" s="104"/>
      <c r="H50" s="121"/>
      <c r="I50" s="137"/>
    </row>
    <row r="51" spans="1:12" ht="25" customHeight="1">
      <c r="A51" s="44"/>
      <c r="B51" s="48"/>
      <c r="C51" s="59"/>
      <c r="D51" s="64"/>
      <c r="E51" s="75" t="s">
        <v>193</v>
      </c>
      <c r="F51" s="89" t="s">
        <v>180</v>
      </c>
      <c r="G51" s="104"/>
      <c r="H51" s="121"/>
      <c r="I51" s="137"/>
    </row>
    <row r="52" spans="1:12" ht="25" customHeight="1">
      <c r="A52" s="44"/>
      <c r="B52" s="48"/>
      <c r="C52" s="59"/>
      <c r="D52" s="65"/>
      <c r="E52" s="75" t="s">
        <v>195</v>
      </c>
      <c r="F52" s="89" t="s">
        <v>182</v>
      </c>
      <c r="G52" s="104"/>
      <c r="H52" s="121"/>
      <c r="I52" s="137"/>
    </row>
    <row r="53" spans="1:12" ht="25" customHeight="1">
      <c r="A53" s="44"/>
      <c r="B53" s="49"/>
      <c r="C53" s="60"/>
      <c r="D53" s="67"/>
      <c r="E53" s="78" t="s">
        <v>2</v>
      </c>
      <c r="F53" s="94" t="s">
        <v>51</v>
      </c>
      <c r="G53" s="107"/>
      <c r="H53" s="122"/>
      <c r="I53" s="138"/>
    </row>
    <row r="54" spans="1:12" ht="17" customHeight="1">
      <c r="A54" s="44"/>
      <c r="B54" s="50" t="s">
        <v>31</v>
      </c>
      <c r="C54" s="58" t="s">
        <v>21</v>
      </c>
      <c r="D54" s="63"/>
      <c r="E54" s="73"/>
      <c r="F54" s="95"/>
      <c r="G54" s="108"/>
      <c r="H54" s="123"/>
      <c r="I54" s="139"/>
      <c r="L54" s="44"/>
    </row>
    <row r="55" spans="1:12" ht="48.75" customHeight="1">
      <c r="A55" s="44"/>
      <c r="B55" s="51"/>
      <c r="C55" s="59"/>
      <c r="D55" s="68"/>
      <c r="E55" s="79" t="s">
        <v>163</v>
      </c>
      <c r="F55" s="96" t="s">
        <v>45</v>
      </c>
      <c r="G55" s="109"/>
      <c r="H55" s="124"/>
      <c r="I55" s="140"/>
    </row>
    <row r="56" spans="1:12" ht="48.75" customHeight="1">
      <c r="A56" s="44"/>
      <c r="B56" s="51"/>
      <c r="C56" s="59"/>
      <c r="D56" s="68"/>
      <c r="E56" s="79" t="s">
        <v>157</v>
      </c>
      <c r="F56" s="96" t="s">
        <v>45</v>
      </c>
      <c r="G56" s="109"/>
      <c r="H56" s="124"/>
      <c r="I56" s="140"/>
    </row>
    <row r="57" spans="1:12" ht="48.75" customHeight="1">
      <c r="A57" s="44"/>
      <c r="B57" s="52"/>
      <c r="C57" s="60"/>
      <c r="D57" s="69"/>
      <c r="E57" s="80" t="s">
        <v>204</v>
      </c>
      <c r="F57" s="97" t="s">
        <v>45</v>
      </c>
      <c r="G57" s="110"/>
      <c r="H57" s="125"/>
      <c r="I57" s="141"/>
    </row>
    <row r="58" spans="1:12" ht="106" customHeight="1">
      <c r="A58" s="44"/>
      <c r="B58" s="53" t="s">
        <v>20</v>
      </c>
      <c r="C58" s="61" t="s">
        <v>78</v>
      </c>
      <c r="D58" s="70" t="s">
        <v>205</v>
      </c>
      <c r="E58" s="81"/>
      <c r="F58" s="98" t="s">
        <v>44</v>
      </c>
      <c r="G58" s="111"/>
      <c r="H58" s="126"/>
      <c r="I58" s="142"/>
    </row>
    <row r="59" spans="1:12" ht="17.25">
      <c r="A59" s="44"/>
      <c r="B59" s="50" t="s">
        <v>53</v>
      </c>
      <c r="C59" s="58" t="s">
        <v>97</v>
      </c>
      <c r="D59" s="63"/>
      <c r="E59" s="82"/>
      <c r="F59" s="99"/>
      <c r="G59" s="112"/>
      <c r="H59" s="127"/>
      <c r="I59" s="143"/>
    </row>
    <row r="60" spans="1:12" ht="48.75" customHeight="1">
      <c r="A60" s="44"/>
      <c r="B60" s="51"/>
      <c r="C60" s="59"/>
      <c r="D60" s="65"/>
      <c r="E60" s="83" t="s">
        <v>206</v>
      </c>
      <c r="F60" s="96" t="s">
        <v>44</v>
      </c>
      <c r="G60" s="109"/>
      <c r="H60" s="124"/>
      <c r="I60" s="140"/>
    </row>
    <row r="61" spans="1:12" ht="48.75" customHeight="1">
      <c r="A61" s="44"/>
      <c r="B61" s="52"/>
      <c r="C61" s="60"/>
      <c r="D61" s="71"/>
      <c r="E61" s="84" t="s">
        <v>207</v>
      </c>
      <c r="F61" s="97" t="s">
        <v>45</v>
      </c>
      <c r="G61" s="110"/>
      <c r="H61" s="125"/>
      <c r="I61" s="141"/>
    </row>
    <row r="62" spans="1:12" ht="105" customHeight="1">
      <c r="A62" s="44"/>
      <c r="B62" s="54" t="s">
        <v>11</v>
      </c>
      <c r="C62" s="62" t="s">
        <v>46</v>
      </c>
      <c r="D62" s="72" t="s">
        <v>208</v>
      </c>
      <c r="E62" s="85"/>
      <c r="F62" s="98" t="s">
        <v>44</v>
      </c>
      <c r="G62" s="111"/>
      <c r="H62" s="126"/>
      <c r="I62" s="142"/>
    </row>
    <row r="63" spans="1:12" ht="17" customHeight="1">
      <c r="A63" s="44"/>
      <c r="B63" s="50" t="s">
        <v>6</v>
      </c>
      <c r="C63" s="58" t="s">
        <v>10</v>
      </c>
      <c r="D63" s="63"/>
      <c r="E63" s="73"/>
      <c r="F63" s="95"/>
      <c r="G63" s="108"/>
      <c r="H63" s="123"/>
      <c r="I63" s="139"/>
      <c r="L63" s="44"/>
    </row>
    <row r="64" spans="1:12" ht="22" customHeight="1">
      <c r="A64" s="44"/>
      <c r="B64" s="51"/>
      <c r="C64" s="59"/>
      <c r="D64" s="68"/>
      <c r="E64" s="79" t="s">
        <v>152</v>
      </c>
      <c r="F64" s="96" t="s">
        <v>45</v>
      </c>
      <c r="G64" s="109"/>
      <c r="H64" s="124"/>
      <c r="I64" s="140"/>
    </row>
    <row r="65" spans="1:9" ht="31.5" customHeight="1">
      <c r="A65" s="44"/>
      <c r="B65" s="51"/>
      <c r="C65" s="59"/>
      <c r="D65" s="68"/>
      <c r="E65" s="79" t="s">
        <v>209</v>
      </c>
      <c r="F65" s="96" t="s">
        <v>45</v>
      </c>
      <c r="G65" s="109"/>
      <c r="H65" s="124"/>
      <c r="I65" s="140"/>
    </row>
    <row r="66" spans="1:9" ht="18">
      <c r="A66" s="44"/>
      <c r="B66" s="52"/>
      <c r="C66" s="60"/>
      <c r="D66" s="69"/>
      <c r="E66" s="80" t="s">
        <v>210</v>
      </c>
      <c r="F66" s="97" t="s">
        <v>45</v>
      </c>
      <c r="G66" s="110"/>
      <c r="H66" s="125"/>
      <c r="I66" s="141"/>
    </row>
    <row r="67" spans="1:9" ht="48.75" customHeight="1">
      <c r="A67" s="44"/>
      <c r="B67" s="55"/>
      <c r="C67" s="57"/>
      <c r="D67" s="57"/>
      <c r="E67" s="57"/>
      <c r="F67" s="100" t="s">
        <v>79</v>
      </c>
      <c r="G67" s="113">
        <f>SUM(G9:G66)</f>
        <v>0</v>
      </c>
      <c r="H67" s="128"/>
      <c r="I67" s="128"/>
    </row>
    <row r="68" spans="1:9" ht="15" customHeight="1">
      <c r="A68" s="44"/>
      <c r="B68" s="55"/>
      <c r="C68" s="57"/>
      <c r="D68" s="57"/>
      <c r="E68" s="57"/>
      <c r="F68" s="57"/>
      <c r="G68" s="57"/>
    </row>
    <row r="69" spans="1:9" ht="4.5" customHeight="1">
      <c r="A69" s="44"/>
      <c r="B69" s="56"/>
      <c r="C69" s="44"/>
      <c r="D69" s="44"/>
      <c r="E69" s="44"/>
      <c r="F69" s="44"/>
      <c r="G69" s="44"/>
    </row>
    <row r="70" spans="1:9" ht="8.25" customHeight="1">
      <c r="A70" s="44"/>
      <c r="B70" s="56"/>
      <c r="C70" s="44"/>
      <c r="D70" s="44"/>
      <c r="E70" s="44"/>
      <c r="F70" s="44"/>
      <c r="G70" s="44"/>
    </row>
  </sheetData>
  <mergeCells count="36">
    <mergeCell ref="B8:E8"/>
    <mergeCell ref="D9:E9"/>
    <mergeCell ref="D17:E17"/>
    <mergeCell ref="D24:E24"/>
    <mergeCell ref="D31:E31"/>
    <mergeCell ref="D39:E39"/>
    <mergeCell ref="D46:E46"/>
    <mergeCell ref="D54:E54"/>
    <mergeCell ref="D58:E58"/>
    <mergeCell ref="D59:E59"/>
    <mergeCell ref="D62:E62"/>
    <mergeCell ref="D63:E63"/>
    <mergeCell ref="H18:H23"/>
    <mergeCell ref="I18:I23"/>
    <mergeCell ref="H25:H28"/>
    <mergeCell ref="I25:I28"/>
    <mergeCell ref="H40:H45"/>
    <mergeCell ref="I40:I45"/>
    <mergeCell ref="B54:B57"/>
    <mergeCell ref="C54:C57"/>
    <mergeCell ref="B59:B61"/>
    <mergeCell ref="C59:C61"/>
    <mergeCell ref="B63:B66"/>
    <mergeCell ref="C63:C66"/>
    <mergeCell ref="B9:B23"/>
    <mergeCell ref="C9:C23"/>
    <mergeCell ref="H10:H16"/>
    <mergeCell ref="I10:I16"/>
    <mergeCell ref="B24:B38"/>
    <mergeCell ref="C24:C38"/>
    <mergeCell ref="H32:H38"/>
    <mergeCell ref="I32:I38"/>
    <mergeCell ref="B39:B53"/>
    <mergeCell ref="C39:C53"/>
    <mergeCell ref="H47:H53"/>
    <mergeCell ref="I47:I53"/>
  </mergeCells>
  <phoneticPr fontId="4"/>
  <pageMargins left="0.70866141732283472" right="0.70866141732283472" top="0.74803149606299213" bottom="0.74803149606299213" header="0.31496062992125984" footer="0.31496062992125984"/>
  <pageSetup paperSize="9" scale="56" fitToWidth="1" fitToHeight="2" orientation="portrait" usePrinterDefaults="1" r:id="rId1"/>
  <rowBreaks count="1" manualBreakCount="1">
    <brk id="53"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L31"/>
  <sheetViews>
    <sheetView view="pageBreakPreview" zoomScale="90" zoomScaleNormal="120" zoomScaleSheetLayoutView="90" workbookViewId="0">
      <selection activeCell="P11" sqref="P11"/>
    </sheetView>
  </sheetViews>
  <sheetFormatPr defaultColWidth="9" defaultRowHeight="13.5"/>
  <cols>
    <col min="1" max="1" width="1.453125" style="144" customWidth="1"/>
    <col min="2" max="2" width="4" style="144" customWidth="1"/>
    <col min="3" max="3" width="9" style="144" bestFit="1" customWidth="0"/>
    <col min="4" max="8" width="11.26953125" style="144" customWidth="1"/>
    <col min="9" max="12" width="10.6328125" style="144" customWidth="1"/>
    <col min="13" max="16384" width="9" style="144"/>
  </cols>
  <sheetData>
    <row r="1" spans="1:12" s="145" customFormat="1" ht="22.5" customHeight="1">
      <c r="A1" s="45" t="s">
        <v>228</v>
      </c>
      <c r="B1" s="42"/>
      <c r="C1" s="57"/>
      <c r="D1" s="57"/>
      <c r="E1" s="57"/>
      <c r="F1" s="57"/>
      <c r="G1" s="57"/>
      <c r="H1" s="42"/>
      <c r="I1" s="42"/>
      <c r="J1" s="42"/>
      <c r="K1" s="42"/>
      <c r="L1" s="42"/>
    </row>
    <row r="2" spans="1:12" s="145" customFormat="1" ht="22.5" customHeight="1">
      <c r="A2" s="45"/>
      <c r="B2" s="42" t="s">
        <v>229</v>
      </c>
      <c r="C2" s="57"/>
      <c r="D2" s="57"/>
      <c r="E2" s="57"/>
      <c r="F2" s="57"/>
      <c r="G2" s="57"/>
      <c r="H2" s="42"/>
      <c r="I2" s="42"/>
      <c r="J2" s="42"/>
      <c r="K2" s="42"/>
      <c r="L2" s="42"/>
    </row>
    <row r="3" spans="1:12" s="145" customFormat="1" ht="30" customHeight="1">
      <c r="A3" s="45"/>
      <c r="B3" s="42"/>
      <c r="C3" s="57"/>
      <c r="D3" s="57"/>
      <c r="E3" s="57"/>
      <c r="F3" s="57"/>
      <c r="G3" s="57"/>
      <c r="H3" s="192" t="s">
        <v>32</v>
      </c>
      <c r="I3" s="198"/>
      <c r="J3" s="202"/>
      <c r="K3" s="202"/>
      <c r="L3" s="207"/>
    </row>
    <row r="4" spans="1:12" s="145" customFormat="1" ht="22.5" customHeight="1">
      <c r="A4" s="45"/>
      <c r="B4" s="42"/>
      <c r="C4" s="57"/>
      <c r="D4" s="57"/>
      <c r="E4" s="57"/>
      <c r="F4" s="57"/>
      <c r="G4" s="57"/>
      <c r="H4" s="193"/>
      <c r="I4" s="199"/>
      <c r="J4" s="199"/>
      <c r="K4" s="199"/>
      <c r="L4" s="199"/>
    </row>
    <row r="5" spans="1:12">
      <c r="B5" s="144"/>
      <c r="C5" s="144"/>
      <c r="D5" s="144"/>
      <c r="E5" s="144"/>
      <c r="F5" s="144"/>
      <c r="G5" s="144"/>
      <c r="H5" s="194" t="s">
        <v>47</v>
      </c>
    </row>
    <row r="6" spans="1:12" s="146" customFormat="1" ht="20.149999999999999" customHeight="1">
      <c r="B6" s="148"/>
      <c r="C6" s="158"/>
      <c r="D6" s="165" t="s">
        <v>48</v>
      </c>
      <c r="E6" s="174"/>
      <c r="F6" s="16" t="s">
        <v>7</v>
      </c>
      <c r="G6" s="16"/>
      <c r="H6" s="16"/>
      <c r="I6" s="16" t="s">
        <v>49</v>
      </c>
      <c r="J6" s="16"/>
      <c r="K6" s="181" t="s">
        <v>88</v>
      </c>
      <c r="L6" s="195"/>
    </row>
    <row r="7" spans="1:12" s="147" customFormat="1" ht="30" customHeight="1">
      <c r="A7" s="147"/>
      <c r="B7" s="149"/>
      <c r="C7" s="159"/>
      <c r="D7" s="166" t="s">
        <v>104</v>
      </c>
      <c r="E7" s="175" t="s">
        <v>74</v>
      </c>
      <c r="F7" s="181" t="s">
        <v>38</v>
      </c>
      <c r="G7" s="184" t="s">
        <v>43</v>
      </c>
      <c r="H7" s="195" t="s">
        <v>220</v>
      </c>
      <c r="I7" s="200" t="s">
        <v>221</v>
      </c>
      <c r="J7" s="203" t="s">
        <v>222</v>
      </c>
      <c r="K7" s="200" t="s">
        <v>223</v>
      </c>
      <c r="L7" s="203" t="s">
        <v>26</v>
      </c>
    </row>
    <row r="8" spans="1:12" s="146" customFormat="1" ht="26.25" customHeight="1">
      <c r="B8" s="150" t="s">
        <v>23</v>
      </c>
      <c r="C8" s="160"/>
      <c r="D8" s="167"/>
      <c r="E8" s="176"/>
      <c r="F8" s="182" t="str">
        <f>IF(F9="","",F9-F10+F11)</f>
        <v/>
      </c>
      <c r="G8" s="185" t="str">
        <f>IF(G9="","",G9-G10+G11)</f>
        <v/>
      </c>
      <c r="H8" s="176"/>
      <c r="I8" s="201" t="str">
        <f>IF(D8="","",IF(D8&lt;=0,0,($H$8-D8)/D8))</f>
        <v/>
      </c>
      <c r="J8" s="204" t="str">
        <f>IF(E8="","",IF(E8&lt;=0,0,($H$8-E8)/E8))</f>
        <v/>
      </c>
      <c r="K8" s="206" t="str">
        <f>IF(D8="","",IF(D8&lt;=0,$H$8*3/4/10000,($H$8-D8)/10000))</f>
        <v/>
      </c>
      <c r="L8" s="208" t="str">
        <f>IF(E8="","",IF(E8&lt;=0,$H$8/10000,($H$8-E8)/10000))</f>
        <v/>
      </c>
    </row>
    <row r="9" spans="1:12" s="146" customFormat="1" ht="26.25" customHeight="1">
      <c r="B9" s="151"/>
      <c r="C9" s="161" t="s">
        <v>50</v>
      </c>
      <c r="D9" s="168"/>
      <c r="E9" s="177"/>
      <c r="F9" s="169"/>
      <c r="G9" s="186"/>
      <c r="H9" s="178"/>
      <c r="J9" s="1"/>
      <c r="L9" s="1"/>
    </row>
    <row r="10" spans="1:12" s="146" customFormat="1" ht="26.25" customHeight="1">
      <c r="B10" s="151"/>
      <c r="C10" s="161" t="s">
        <v>52</v>
      </c>
      <c r="D10" s="169"/>
      <c r="E10" s="178"/>
      <c r="F10" s="169"/>
      <c r="G10" s="186"/>
      <c r="H10" s="178"/>
    </row>
    <row r="11" spans="1:12" s="146" customFormat="1" ht="26.25" customHeight="1">
      <c r="B11" s="152"/>
      <c r="C11" s="161" t="s">
        <v>12</v>
      </c>
      <c r="D11" s="169"/>
      <c r="E11" s="178"/>
      <c r="F11" s="169"/>
      <c r="G11" s="186"/>
      <c r="H11" s="178"/>
    </row>
    <row r="13" spans="1:12" ht="18" customHeight="1">
      <c r="B13" s="153"/>
      <c r="C13" s="153"/>
      <c r="D13" s="153"/>
      <c r="E13" s="179" t="s">
        <v>41</v>
      </c>
      <c r="F13" s="183"/>
      <c r="G13" s="187" t="s">
        <v>83</v>
      </c>
      <c r="H13" s="196"/>
      <c r="I13" s="196"/>
      <c r="J13" s="196"/>
      <c r="K13" s="196"/>
      <c r="L13" s="209"/>
    </row>
    <row r="14" spans="1:12" ht="20.149999999999999" customHeight="1">
      <c r="B14" s="154" t="s">
        <v>81</v>
      </c>
      <c r="C14" s="7"/>
      <c r="D14" s="170"/>
      <c r="E14" s="180"/>
      <c r="F14" s="180"/>
      <c r="G14" s="188"/>
      <c r="H14" s="197"/>
      <c r="I14" s="197"/>
      <c r="J14" s="205"/>
      <c r="K14" s="197"/>
      <c r="L14" s="210"/>
    </row>
    <row r="15" spans="1:12" s="146" customFormat="1" ht="30" customHeight="1">
      <c r="B15" s="155"/>
      <c r="C15" s="162" t="s">
        <v>13</v>
      </c>
      <c r="D15" s="171"/>
      <c r="E15" s="180"/>
      <c r="F15" s="180"/>
      <c r="G15" s="189"/>
      <c r="H15" s="189"/>
      <c r="I15" s="189"/>
      <c r="J15" s="189"/>
      <c r="K15" s="189"/>
      <c r="L15" s="189"/>
    </row>
    <row r="16" spans="1:12" s="146" customFormat="1" ht="30" customHeight="1">
      <c r="B16" s="156"/>
      <c r="C16" s="163" t="s">
        <v>80</v>
      </c>
      <c r="D16" s="172"/>
      <c r="E16" s="180"/>
      <c r="F16" s="180"/>
      <c r="G16" s="190"/>
      <c r="H16" s="190"/>
      <c r="I16" s="190"/>
      <c r="J16" s="190"/>
      <c r="K16" s="190"/>
      <c r="L16" s="190"/>
    </row>
    <row r="17" spans="2:12" s="146" customFormat="1" ht="30" customHeight="1">
      <c r="B17" s="157"/>
      <c r="C17" s="164" t="s">
        <v>12</v>
      </c>
      <c r="D17" s="173"/>
      <c r="E17" s="180"/>
      <c r="F17" s="180"/>
      <c r="G17" s="191"/>
      <c r="H17" s="191"/>
      <c r="I17" s="191"/>
      <c r="J17" s="191"/>
      <c r="K17" s="191"/>
      <c r="L17" s="191"/>
    </row>
    <row r="31" spans="2:12">
      <c r="C31" s="144" t="s">
        <v>165</v>
      </c>
    </row>
  </sheetData>
  <mergeCells count="18">
    <mergeCell ref="I3:L3"/>
    <mergeCell ref="D6:E6"/>
    <mergeCell ref="F6:H6"/>
    <mergeCell ref="I6:J6"/>
    <mergeCell ref="K6:L6"/>
    <mergeCell ref="B8:C8"/>
    <mergeCell ref="B13:D13"/>
    <mergeCell ref="E13:F13"/>
    <mergeCell ref="G13:L13"/>
    <mergeCell ref="B14:D14"/>
    <mergeCell ref="C15:D15"/>
    <mergeCell ref="G15:L15"/>
    <mergeCell ref="C16:D16"/>
    <mergeCell ref="G16:L16"/>
    <mergeCell ref="C17:D17"/>
    <mergeCell ref="G17:L17"/>
    <mergeCell ref="B9:B11"/>
    <mergeCell ref="E14:F17"/>
  </mergeCells>
  <phoneticPr fontId="4"/>
  <pageMargins left="0.51181102362204722" right="0.51181102362204722" top="0.55118110236220474" bottom="0.55118110236220474" header="0.31496062992125984" footer="0.31496062992125984"/>
  <pageSetup paperSize="9" scale="82"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59"/>
  <sheetViews>
    <sheetView tabSelected="1" view="pageBreakPreview" zoomScale="80" zoomScaleSheetLayoutView="80" workbookViewId="0">
      <pane xSplit="6" ySplit="3" topLeftCell="G4" activePane="bottomRight" state="frozen"/>
      <selection pane="topRight"/>
      <selection pane="bottomLeft"/>
      <selection pane="bottomRight" activeCell="I11" sqref="I11"/>
    </sheetView>
  </sheetViews>
  <sheetFormatPr defaultColWidth="9" defaultRowHeight="13.5"/>
  <cols>
    <col min="1" max="3" width="3.6328125" style="211" customWidth="1"/>
    <col min="4" max="4" width="11.36328125" style="211" customWidth="1"/>
    <col min="5" max="5" width="12.90625" style="211" customWidth="1"/>
    <col min="6" max="6" width="7.90625" style="212" customWidth="1"/>
    <col min="7" max="10" width="15.6328125" style="211" customWidth="1"/>
    <col min="11" max="11" width="27.36328125" style="211" customWidth="1"/>
    <col min="12" max="16384" width="9" style="211"/>
  </cols>
  <sheetData>
    <row r="1" spans="1:11" ht="29.25" customHeight="1">
      <c r="A1" s="213" t="s">
        <v>213</v>
      </c>
      <c r="B1" s="224"/>
      <c r="C1" s="224"/>
      <c r="H1" s="323" t="s">
        <v>211</v>
      </c>
    </row>
    <row r="2" spans="1:11" ht="36.75" customHeight="1">
      <c r="A2" s="214" t="s">
        <v>127</v>
      </c>
      <c r="B2" s="225"/>
      <c r="C2" s="225"/>
      <c r="D2" s="256"/>
      <c r="E2" s="269"/>
      <c r="F2" s="287"/>
      <c r="G2" s="301" t="s">
        <v>25</v>
      </c>
      <c r="H2" s="324" t="s">
        <v>90</v>
      </c>
      <c r="I2" s="340" t="s">
        <v>91</v>
      </c>
      <c r="J2" s="356" t="s">
        <v>92</v>
      </c>
      <c r="K2" s="356" t="s">
        <v>93</v>
      </c>
    </row>
    <row r="3" spans="1:11" ht="23.25" customHeight="1">
      <c r="A3" s="215" t="s">
        <v>13</v>
      </c>
      <c r="B3" s="226"/>
      <c r="C3" s="226"/>
      <c r="D3" s="226"/>
      <c r="E3" s="226"/>
      <c r="F3" s="275"/>
      <c r="G3" s="302">
        <f>SUM(G7,G11,G15,G19,G20,G21)</f>
        <v>0</v>
      </c>
      <c r="H3" s="325">
        <f>SUM(H7,H11,H15,H19,H20,H21)</f>
        <v>0</v>
      </c>
      <c r="I3" s="341">
        <f>SUM(I7,I11,I15,I19,I20,I21)</f>
        <v>0</v>
      </c>
      <c r="J3" s="357">
        <f>SUM(J7,J11,J15,J19,J20,J21)</f>
        <v>0</v>
      </c>
      <c r="K3" s="374"/>
    </row>
    <row r="4" spans="1:11" ht="23.25" customHeight="1">
      <c r="A4" s="216"/>
      <c r="B4" s="227" t="s">
        <v>16</v>
      </c>
      <c r="C4" s="242" t="s">
        <v>134</v>
      </c>
      <c r="D4" s="257"/>
      <c r="E4" s="270" t="s">
        <v>108</v>
      </c>
      <c r="F4" s="288" t="s">
        <v>106</v>
      </c>
      <c r="G4" s="303"/>
      <c r="H4" s="326"/>
      <c r="I4" s="342"/>
      <c r="J4" s="358"/>
      <c r="K4" s="375"/>
    </row>
    <row r="5" spans="1:11" ht="23.25" customHeight="1">
      <c r="A5" s="216"/>
      <c r="B5" s="228"/>
      <c r="C5" s="243"/>
      <c r="D5" s="258"/>
      <c r="E5" s="271" t="s">
        <v>109</v>
      </c>
      <c r="F5" s="289" t="s">
        <v>107</v>
      </c>
      <c r="G5" s="304"/>
      <c r="H5" s="327"/>
      <c r="I5" s="343"/>
      <c r="J5" s="359"/>
      <c r="K5" s="376"/>
    </row>
    <row r="6" spans="1:11" ht="23.25" customHeight="1">
      <c r="A6" s="216"/>
      <c r="B6" s="228"/>
      <c r="C6" s="243"/>
      <c r="D6" s="258"/>
      <c r="E6" s="271" t="s">
        <v>113</v>
      </c>
      <c r="F6" s="289" t="s">
        <v>131</v>
      </c>
      <c r="G6" s="305"/>
      <c r="H6" s="328"/>
      <c r="I6" s="344"/>
      <c r="J6" s="360"/>
      <c r="K6" s="376"/>
    </row>
    <row r="7" spans="1:11" ht="23.25" customHeight="1">
      <c r="A7" s="216"/>
      <c r="B7" s="228"/>
      <c r="C7" s="244"/>
      <c r="D7" s="259"/>
      <c r="E7" s="272" t="s">
        <v>111</v>
      </c>
      <c r="F7" s="290" t="s">
        <v>110</v>
      </c>
      <c r="G7" s="306"/>
      <c r="H7" s="329"/>
      <c r="I7" s="345"/>
      <c r="J7" s="361"/>
      <c r="K7" s="377"/>
    </row>
    <row r="8" spans="1:11" ht="23.25" customHeight="1">
      <c r="A8" s="216"/>
      <c r="B8" s="228"/>
      <c r="C8" s="242" t="s">
        <v>141</v>
      </c>
      <c r="D8" s="257"/>
      <c r="E8" s="270" t="s">
        <v>94</v>
      </c>
      <c r="F8" s="288" t="s">
        <v>106</v>
      </c>
      <c r="G8" s="303"/>
      <c r="H8" s="326"/>
      <c r="I8" s="342"/>
      <c r="J8" s="358"/>
      <c r="K8" s="375"/>
    </row>
    <row r="9" spans="1:11" ht="23.25" customHeight="1">
      <c r="A9" s="216"/>
      <c r="B9" s="228"/>
      <c r="C9" s="243"/>
      <c r="D9" s="258"/>
      <c r="E9" s="271" t="s">
        <v>24</v>
      </c>
      <c r="F9" s="289" t="s">
        <v>107</v>
      </c>
      <c r="G9" s="304"/>
      <c r="H9" s="327"/>
      <c r="I9" s="343"/>
      <c r="J9" s="359"/>
      <c r="K9" s="376"/>
    </row>
    <row r="10" spans="1:11" ht="23.25" customHeight="1">
      <c r="A10" s="216"/>
      <c r="B10" s="228"/>
      <c r="C10" s="243"/>
      <c r="D10" s="258"/>
      <c r="E10" s="271" t="s">
        <v>95</v>
      </c>
      <c r="F10" s="289" t="s">
        <v>131</v>
      </c>
      <c r="G10" s="305"/>
      <c r="H10" s="328"/>
      <c r="I10" s="344"/>
      <c r="J10" s="360"/>
      <c r="K10" s="376"/>
    </row>
    <row r="11" spans="1:11" ht="23.25" customHeight="1">
      <c r="A11" s="216"/>
      <c r="B11" s="228"/>
      <c r="C11" s="244"/>
      <c r="D11" s="259"/>
      <c r="E11" s="272" t="s">
        <v>96</v>
      </c>
      <c r="F11" s="290" t="s">
        <v>110</v>
      </c>
      <c r="G11" s="306"/>
      <c r="H11" s="329"/>
      <c r="I11" s="345"/>
      <c r="J11" s="361"/>
      <c r="K11" s="377"/>
    </row>
    <row r="12" spans="1:11" ht="23.25" customHeight="1">
      <c r="A12" s="216"/>
      <c r="B12" s="228"/>
      <c r="C12" s="242" t="s">
        <v>142</v>
      </c>
      <c r="D12" s="257"/>
      <c r="E12" s="270" t="s">
        <v>94</v>
      </c>
      <c r="F12" s="288" t="s">
        <v>106</v>
      </c>
      <c r="G12" s="303"/>
      <c r="H12" s="326"/>
      <c r="I12" s="342"/>
      <c r="J12" s="358"/>
      <c r="K12" s="375"/>
    </row>
    <row r="13" spans="1:11" ht="23.25" customHeight="1">
      <c r="A13" s="216"/>
      <c r="B13" s="228"/>
      <c r="C13" s="243"/>
      <c r="D13" s="258"/>
      <c r="E13" s="271" t="s">
        <v>24</v>
      </c>
      <c r="F13" s="289" t="s">
        <v>107</v>
      </c>
      <c r="G13" s="304"/>
      <c r="H13" s="327"/>
      <c r="I13" s="343"/>
      <c r="J13" s="359"/>
      <c r="K13" s="376"/>
    </row>
    <row r="14" spans="1:11" ht="23.25" customHeight="1">
      <c r="A14" s="216"/>
      <c r="B14" s="228"/>
      <c r="C14" s="243"/>
      <c r="D14" s="258"/>
      <c r="E14" s="271" t="s">
        <v>95</v>
      </c>
      <c r="F14" s="289" t="s">
        <v>131</v>
      </c>
      <c r="G14" s="305"/>
      <c r="H14" s="328"/>
      <c r="I14" s="344"/>
      <c r="J14" s="360"/>
      <c r="K14" s="376"/>
    </row>
    <row r="15" spans="1:11" ht="23.25" customHeight="1">
      <c r="A15" s="216"/>
      <c r="B15" s="228"/>
      <c r="C15" s="244"/>
      <c r="D15" s="259"/>
      <c r="E15" s="272" t="s">
        <v>96</v>
      </c>
      <c r="F15" s="290" t="s">
        <v>110</v>
      </c>
      <c r="G15" s="306"/>
      <c r="H15" s="329"/>
      <c r="I15" s="345"/>
      <c r="J15" s="361"/>
      <c r="K15" s="377"/>
    </row>
    <row r="16" spans="1:11" ht="23.25" customHeight="1">
      <c r="A16" s="216"/>
      <c r="B16" s="228"/>
      <c r="C16" s="242"/>
      <c r="D16" s="257"/>
      <c r="E16" s="270" t="s">
        <v>94</v>
      </c>
      <c r="F16" s="288" t="s">
        <v>106</v>
      </c>
      <c r="G16" s="303"/>
      <c r="H16" s="326"/>
      <c r="I16" s="342"/>
      <c r="J16" s="358"/>
      <c r="K16" s="375"/>
    </row>
    <row r="17" spans="1:11" ht="23.25" customHeight="1">
      <c r="A17" s="216"/>
      <c r="B17" s="228"/>
      <c r="C17" s="243"/>
      <c r="D17" s="258"/>
      <c r="E17" s="271" t="s">
        <v>24</v>
      </c>
      <c r="F17" s="289" t="s">
        <v>107</v>
      </c>
      <c r="G17" s="304"/>
      <c r="H17" s="327"/>
      <c r="I17" s="343"/>
      <c r="J17" s="359"/>
      <c r="K17" s="376"/>
    </row>
    <row r="18" spans="1:11" ht="23.25" customHeight="1">
      <c r="A18" s="216"/>
      <c r="B18" s="228"/>
      <c r="C18" s="243"/>
      <c r="D18" s="258"/>
      <c r="E18" s="271" t="s">
        <v>95</v>
      </c>
      <c r="F18" s="289" t="s">
        <v>131</v>
      </c>
      <c r="G18" s="305"/>
      <c r="H18" s="328"/>
      <c r="I18" s="344"/>
      <c r="J18" s="360"/>
      <c r="K18" s="376"/>
    </row>
    <row r="19" spans="1:11" ht="23.25" customHeight="1">
      <c r="A19" s="216"/>
      <c r="B19" s="228"/>
      <c r="C19" s="244"/>
      <c r="D19" s="259"/>
      <c r="E19" s="272" t="s">
        <v>96</v>
      </c>
      <c r="F19" s="290" t="s">
        <v>110</v>
      </c>
      <c r="G19" s="306"/>
      <c r="H19" s="329"/>
      <c r="I19" s="345"/>
      <c r="J19" s="361"/>
      <c r="K19" s="377"/>
    </row>
    <row r="20" spans="1:11" ht="23.25" customHeight="1">
      <c r="A20" s="216"/>
      <c r="B20" s="229"/>
      <c r="C20" s="239" t="s">
        <v>98</v>
      </c>
      <c r="D20" s="239"/>
      <c r="E20" s="273"/>
      <c r="F20" s="291" t="s">
        <v>110</v>
      </c>
      <c r="G20" s="307"/>
      <c r="H20" s="330"/>
      <c r="I20" s="346"/>
      <c r="J20" s="362"/>
      <c r="K20" s="378"/>
    </row>
    <row r="21" spans="1:11" ht="23.25" customHeight="1">
      <c r="A21" s="217" t="s">
        <v>100</v>
      </c>
      <c r="B21" s="230" t="s">
        <v>138</v>
      </c>
      <c r="C21" s="245"/>
      <c r="D21" s="245"/>
      <c r="E21" s="274"/>
      <c r="F21" s="292" t="s">
        <v>110</v>
      </c>
      <c r="G21" s="308"/>
      <c r="H21" s="331"/>
      <c r="I21" s="347"/>
      <c r="J21" s="363"/>
      <c r="K21" s="379"/>
    </row>
    <row r="22" spans="1:11" ht="23.25" customHeight="1">
      <c r="A22" s="215" t="s">
        <v>80</v>
      </c>
      <c r="B22" s="226"/>
      <c r="C22" s="226"/>
      <c r="D22" s="226"/>
      <c r="E22" s="275"/>
      <c r="F22" s="293" t="s">
        <v>110</v>
      </c>
      <c r="G22" s="302">
        <f>SUM(G23,G45,G53)</f>
        <v>0</v>
      </c>
      <c r="H22" s="325">
        <f>SUM(H23,H45,H53)</f>
        <v>0</v>
      </c>
      <c r="I22" s="341">
        <f>SUM(I23,I45,I53)</f>
        <v>0</v>
      </c>
      <c r="J22" s="364">
        <f>SUM(J23,J45,J53)</f>
        <v>0</v>
      </c>
      <c r="K22" s="380"/>
    </row>
    <row r="23" spans="1:11" ht="23.25" customHeight="1">
      <c r="A23" s="218"/>
      <c r="B23" s="231" t="s">
        <v>64</v>
      </c>
      <c r="C23" s="246"/>
      <c r="D23" s="246"/>
      <c r="E23" s="276"/>
      <c r="F23" s="294" t="s">
        <v>110</v>
      </c>
      <c r="G23" s="309">
        <f>SUM(G24:G44)</f>
        <v>0</v>
      </c>
      <c r="H23" s="332">
        <f>SUM(H25:H28,-H29,H31:H34,H35:H44)</f>
        <v>0</v>
      </c>
      <c r="I23" s="348">
        <f>SUM(I25:I28,-I29,I31:I34,I35:I44)</f>
        <v>0</v>
      </c>
      <c r="J23" s="365">
        <f>SUM(J25:J28,-J29,J31:J34,J35:J44)</f>
        <v>0</v>
      </c>
      <c r="K23" s="381"/>
    </row>
    <row r="24" spans="1:11" ht="23.25" customHeight="1">
      <c r="A24" s="218"/>
      <c r="B24" s="232"/>
      <c r="C24" s="247" t="s">
        <v>140</v>
      </c>
      <c r="D24" s="239"/>
      <c r="E24" s="277"/>
      <c r="F24" s="295" t="s">
        <v>110</v>
      </c>
      <c r="G24" s="310"/>
      <c r="H24" s="333"/>
      <c r="I24" s="349"/>
      <c r="J24" s="366"/>
      <c r="K24" s="375"/>
    </row>
    <row r="25" spans="1:11" ht="23.25" customHeight="1">
      <c r="A25" s="218"/>
      <c r="B25" s="233"/>
      <c r="C25" s="248" t="s">
        <v>121</v>
      </c>
      <c r="D25" s="251" t="s">
        <v>119</v>
      </c>
      <c r="E25" s="277"/>
      <c r="F25" s="295" t="s">
        <v>110</v>
      </c>
      <c r="G25" s="310"/>
      <c r="H25" s="333"/>
      <c r="I25" s="349"/>
      <c r="J25" s="366"/>
      <c r="K25" s="375"/>
    </row>
    <row r="26" spans="1:11" ht="23.25" customHeight="1">
      <c r="A26" s="218"/>
      <c r="B26" s="233"/>
      <c r="C26" s="249"/>
      <c r="D26" s="252" t="s">
        <v>86</v>
      </c>
      <c r="E26" s="278"/>
      <c r="F26" s="296" t="s">
        <v>110</v>
      </c>
      <c r="G26" s="311"/>
      <c r="H26" s="328"/>
      <c r="I26" s="344"/>
      <c r="J26" s="360"/>
      <c r="K26" s="376"/>
    </row>
    <row r="27" spans="1:11" ht="23.25" customHeight="1">
      <c r="A27" s="218"/>
      <c r="B27" s="233"/>
      <c r="C27" s="249"/>
      <c r="D27" s="252" t="s">
        <v>101</v>
      </c>
      <c r="E27" s="278"/>
      <c r="F27" s="296" t="s">
        <v>110</v>
      </c>
      <c r="G27" s="311"/>
      <c r="H27" s="328"/>
      <c r="I27" s="344"/>
      <c r="J27" s="360"/>
      <c r="K27" s="376"/>
    </row>
    <row r="28" spans="1:11" ht="23.25" customHeight="1">
      <c r="A28" s="218"/>
      <c r="B28" s="233"/>
      <c r="C28" s="249"/>
      <c r="D28" s="252" t="s">
        <v>115</v>
      </c>
      <c r="E28" s="278"/>
      <c r="F28" s="296" t="s">
        <v>110</v>
      </c>
      <c r="G28" s="311"/>
      <c r="H28" s="328"/>
      <c r="I28" s="344"/>
      <c r="J28" s="360"/>
      <c r="K28" s="376"/>
    </row>
    <row r="29" spans="1:11" ht="23.25" customHeight="1">
      <c r="A29" s="218"/>
      <c r="B29" s="233"/>
      <c r="C29" s="250"/>
      <c r="D29" s="254" t="s">
        <v>114</v>
      </c>
      <c r="E29" s="279"/>
      <c r="F29" s="297" t="s">
        <v>110</v>
      </c>
      <c r="G29" s="312"/>
      <c r="H29" s="334"/>
      <c r="I29" s="350"/>
      <c r="J29" s="367"/>
      <c r="K29" s="377"/>
    </row>
    <row r="30" spans="1:11" ht="23.25" customHeight="1">
      <c r="A30" s="218"/>
      <c r="B30" s="233"/>
      <c r="C30" s="247" t="s">
        <v>82</v>
      </c>
      <c r="D30" s="239"/>
      <c r="E30" s="277"/>
      <c r="F30" s="295" t="s">
        <v>110</v>
      </c>
      <c r="G30" s="313"/>
      <c r="H30" s="335"/>
      <c r="I30" s="351"/>
      <c r="J30" s="368"/>
      <c r="K30" s="375"/>
    </row>
    <row r="31" spans="1:11" ht="23.25" customHeight="1">
      <c r="A31" s="218"/>
      <c r="B31" s="234"/>
      <c r="C31" s="248" t="s">
        <v>165</v>
      </c>
      <c r="D31" s="251" t="s">
        <v>15</v>
      </c>
      <c r="E31" s="277"/>
      <c r="F31" s="295" t="s">
        <v>110</v>
      </c>
      <c r="G31" s="310"/>
      <c r="H31" s="333"/>
      <c r="I31" s="349"/>
      <c r="J31" s="366"/>
      <c r="K31" s="375"/>
    </row>
    <row r="32" spans="1:11" ht="23.25" customHeight="1">
      <c r="A32" s="218"/>
      <c r="B32" s="234"/>
      <c r="C32" s="249"/>
      <c r="D32" s="252" t="s">
        <v>135</v>
      </c>
      <c r="E32" s="278"/>
      <c r="F32" s="296" t="s">
        <v>110</v>
      </c>
      <c r="G32" s="311"/>
      <c r="H32" s="328"/>
      <c r="I32" s="344"/>
      <c r="J32" s="360"/>
      <c r="K32" s="376"/>
    </row>
    <row r="33" spans="1:11" ht="23.25" customHeight="1">
      <c r="A33" s="218"/>
      <c r="B33" s="234"/>
      <c r="C33" s="249"/>
      <c r="D33" s="252" t="s">
        <v>99</v>
      </c>
      <c r="E33" s="278"/>
      <c r="F33" s="296" t="s">
        <v>110</v>
      </c>
      <c r="G33" s="311"/>
      <c r="H33" s="328"/>
      <c r="I33" s="344"/>
      <c r="J33" s="360"/>
      <c r="K33" s="376"/>
    </row>
    <row r="34" spans="1:11" ht="23.25" customHeight="1">
      <c r="A34" s="218"/>
      <c r="B34" s="234"/>
      <c r="C34" s="250"/>
      <c r="D34" s="254" t="s">
        <v>136</v>
      </c>
      <c r="E34" s="279"/>
      <c r="F34" s="297" t="s">
        <v>110</v>
      </c>
      <c r="G34" s="314"/>
      <c r="H34" s="329"/>
      <c r="I34" s="345"/>
      <c r="J34" s="361"/>
      <c r="K34" s="377"/>
    </row>
    <row r="35" spans="1:11" ht="23.25" customHeight="1">
      <c r="A35" s="218"/>
      <c r="B35" s="233"/>
      <c r="C35" s="248" t="s">
        <v>122</v>
      </c>
      <c r="D35" s="251" t="s">
        <v>124</v>
      </c>
      <c r="E35" s="277"/>
      <c r="F35" s="295" t="s">
        <v>110</v>
      </c>
      <c r="G35" s="310"/>
      <c r="H35" s="333"/>
      <c r="I35" s="349"/>
      <c r="J35" s="366"/>
      <c r="K35" s="375"/>
    </row>
    <row r="36" spans="1:11" ht="23.25" customHeight="1">
      <c r="A36" s="218"/>
      <c r="B36" s="233"/>
      <c r="C36" s="249"/>
      <c r="D36" s="260" t="s">
        <v>102</v>
      </c>
      <c r="E36" s="280"/>
      <c r="F36" s="298" t="s">
        <v>110</v>
      </c>
      <c r="G36" s="315"/>
      <c r="H36" s="336"/>
      <c r="I36" s="352"/>
      <c r="J36" s="369"/>
      <c r="K36" s="382"/>
    </row>
    <row r="37" spans="1:11" ht="23.25" customHeight="1">
      <c r="A37" s="218"/>
      <c r="B37" s="233"/>
      <c r="C37" s="249"/>
      <c r="D37" s="252" t="s">
        <v>14</v>
      </c>
      <c r="E37" s="278"/>
      <c r="F37" s="296" t="s">
        <v>110</v>
      </c>
      <c r="G37" s="311"/>
      <c r="H37" s="328"/>
      <c r="I37" s="344"/>
      <c r="J37" s="360"/>
      <c r="K37" s="376"/>
    </row>
    <row r="38" spans="1:11" ht="23.25" customHeight="1">
      <c r="A38" s="218"/>
      <c r="B38" s="233"/>
      <c r="C38" s="249"/>
      <c r="D38" s="252" t="s">
        <v>103</v>
      </c>
      <c r="E38" s="278"/>
      <c r="F38" s="296" t="s">
        <v>110</v>
      </c>
      <c r="G38" s="311"/>
      <c r="H38" s="328"/>
      <c r="I38" s="344"/>
      <c r="J38" s="360"/>
      <c r="K38" s="376"/>
    </row>
    <row r="39" spans="1:11" ht="23.25" customHeight="1">
      <c r="A39" s="218"/>
      <c r="B39" s="233"/>
      <c r="C39" s="249"/>
      <c r="D39" s="252" t="s">
        <v>116</v>
      </c>
      <c r="E39" s="278"/>
      <c r="F39" s="296" t="s">
        <v>110</v>
      </c>
      <c r="G39" s="311"/>
      <c r="H39" s="328"/>
      <c r="I39" s="344"/>
      <c r="J39" s="360"/>
      <c r="K39" s="376"/>
    </row>
    <row r="40" spans="1:11" ht="23.25" customHeight="1">
      <c r="A40" s="218"/>
      <c r="B40" s="233"/>
      <c r="C40" s="249"/>
      <c r="D40" s="252" t="s">
        <v>117</v>
      </c>
      <c r="E40" s="278"/>
      <c r="F40" s="296" t="s">
        <v>110</v>
      </c>
      <c r="G40" s="311"/>
      <c r="H40" s="328"/>
      <c r="I40" s="344"/>
      <c r="J40" s="360"/>
      <c r="K40" s="376"/>
    </row>
    <row r="41" spans="1:11" ht="23.25" customHeight="1">
      <c r="A41" s="218"/>
      <c r="B41" s="233"/>
      <c r="C41" s="249"/>
      <c r="D41" s="252" t="s">
        <v>118</v>
      </c>
      <c r="E41" s="278"/>
      <c r="F41" s="296" t="s">
        <v>110</v>
      </c>
      <c r="G41" s="311"/>
      <c r="H41" s="328"/>
      <c r="I41" s="344"/>
      <c r="J41" s="360"/>
      <c r="K41" s="376"/>
    </row>
    <row r="42" spans="1:11" ht="23.25" customHeight="1">
      <c r="A42" s="218"/>
      <c r="B42" s="233"/>
      <c r="C42" s="249"/>
      <c r="D42" s="252" t="s">
        <v>128</v>
      </c>
      <c r="E42" s="278"/>
      <c r="F42" s="296" t="s">
        <v>110</v>
      </c>
      <c r="G42" s="311"/>
      <c r="H42" s="328"/>
      <c r="I42" s="344"/>
      <c r="J42" s="360"/>
      <c r="K42" s="376"/>
    </row>
    <row r="43" spans="1:11" ht="23.25" customHeight="1">
      <c r="A43" s="218"/>
      <c r="B43" s="233"/>
      <c r="C43" s="249"/>
      <c r="D43" s="252"/>
      <c r="E43" s="278"/>
      <c r="F43" s="296" t="s">
        <v>110</v>
      </c>
      <c r="G43" s="311"/>
      <c r="H43" s="328"/>
      <c r="I43" s="344"/>
      <c r="J43" s="360"/>
      <c r="K43" s="376"/>
    </row>
    <row r="44" spans="1:11" ht="23.25" customHeight="1">
      <c r="A44" s="218"/>
      <c r="B44" s="235"/>
      <c r="C44" s="250"/>
      <c r="D44" s="254" t="s">
        <v>137</v>
      </c>
      <c r="E44" s="279"/>
      <c r="F44" s="297" t="s">
        <v>110</v>
      </c>
      <c r="G44" s="314"/>
      <c r="H44" s="329"/>
      <c r="I44" s="345"/>
      <c r="J44" s="361"/>
      <c r="K44" s="377"/>
    </row>
    <row r="45" spans="1:11" ht="23.25" customHeight="1">
      <c r="A45" s="218"/>
      <c r="B45" s="232" t="s">
        <v>105</v>
      </c>
      <c r="C45" s="223"/>
      <c r="D45" s="223"/>
      <c r="E45" s="239"/>
      <c r="F45" s="291" t="s">
        <v>110</v>
      </c>
      <c r="G45" s="316">
        <f>SUM(G46:G52)</f>
        <v>0</v>
      </c>
      <c r="H45" s="316">
        <f>SUM(H46:H52)</f>
        <v>0</v>
      </c>
      <c r="I45" s="316">
        <f>SUM(I46:I52)</f>
        <v>0</v>
      </c>
      <c r="J45" s="316">
        <f>SUM(J46:J52)</f>
        <v>0</v>
      </c>
      <c r="K45" s="383"/>
    </row>
    <row r="46" spans="1:11" ht="23.25" customHeight="1">
      <c r="A46" s="218"/>
      <c r="B46" s="232"/>
      <c r="C46" s="251" t="s">
        <v>18</v>
      </c>
      <c r="D46" s="261"/>
      <c r="E46" s="280"/>
      <c r="F46" s="298" t="s">
        <v>110</v>
      </c>
      <c r="G46" s="315"/>
      <c r="H46" s="336"/>
      <c r="I46" s="352"/>
      <c r="J46" s="369"/>
      <c r="K46" s="382"/>
    </row>
    <row r="47" spans="1:11" ht="23.25" customHeight="1">
      <c r="A47" s="218"/>
      <c r="B47" s="232"/>
      <c r="C47" s="252" t="s">
        <v>15</v>
      </c>
      <c r="D47" s="262"/>
      <c r="E47" s="278"/>
      <c r="F47" s="296" t="s">
        <v>110</v>
      </c>
      <c r="G47" s="311"/>
      <c r="H47" s="328"/>
      <c r="I47" s="344"/>
      <c r="J47" s="360"/>
      <c r="K47" s="376"/>
    </row>
    <row r="48" spans="1:11" ht="23.25" customHeight="1">
      <c r="A48" s="218"/>
      <c r="B48" s="232"/>
      <c r="C48" s="252" t="s">
        <v>99</v>
      </c>
      <c r="D48" s="262"/>
      <c r="E48" s="278"/>
      <c r="F48" s="296" t="s">
        <v>110</v>
      </c>
      <c r="G48" s="311"/>
      <c r="H48" s="328"/>
      <c r="I48" s="344"/>
      <c r="J48" s="360"/>
      <c r="K48" s="376"/>
    </row>
    <row r="49" spans="1:11" ht="23.25" customHeight="1">
      <c r="A49" s="218"/>
      <c r="B49" s="232"/>
      <c r="C49" s="252" t="s">
        <v>129</v>
      </c>
      <c r="D49" s="262"/>
      <c r="E49" s="278"/>
      <c r="F49" s="296" t="s">
        <v>110</v>
      </c>
      <c r="G49" s="311"/>
      <c r="H49" s="328"/>
      <c r="I49" s="344"/>
      <c r="J49" s="360"/>
      <c r="K49" s="376"/>
    </row>
    <row r="50" spans="1:11" ht="23.25" customHeight="1">
      <c r="A50" s="218"/>
      <c r="B50" s="232"/>
      <c r="C50" s="252" t="s">
        <v>89</v>
      </c>
      <c r="D50" s="262"/>
      <c r="E50" s="278"/>
      <c r="F50" s="296" t="s">
        <v>110</v>
      </c>
      <c r="G50" s="311"/>
      <c r="H50" s="328"/>
      <c r="I50" s="344"/>
      <c r="J50" s="360"/>
      <c r="K50" s="376"/>
    </row>
    <row r="51" spans="1:11" ht="23.25" customHeight="1">
      <c r="A51" s="218"/>
      <c r="B51" s="232"/>
      <c r="C51" s="253"/>
      <c r="D51" s="263"/>
      <c r="E51" s="281"/>
      <c r="F51" s="296" t="s">
        <v>110</v>
      </c>
      <c r="G51" s="317"/>
      <c r="H51" s="337"/>
      <c r="I51" s="353"/>
      <c r="J51" s="370"/>
      <c r="K51" s="384"/>
    </row>
    <row r="52" spans="1:11" ht="23.25" customHeight="1">
      <c r="A52" s="216"/>
      <c r="B52" s="236"/>
      <c r="C52" s="254" t="s">
        <v>137</v>
      </c>
      <c r="D52" s="264"/>
      <c r="E52" s="279"/>
      <c r="F52" s="297" t="s">
        <v>110</v>
      </c>
      <c r="G52" s="314"/>
      <c r="H52" s="329"/>
      <c r="I52" s="345"/>
      <c r="J52" s="361"/>
      <c r="K52" s="377"/>
    </row>
    <row r="53" spans="1:11" ht="23.25" customHeight="1">
      <c r="A53" s="217"/>
      <c r="B53" s="237" t="s">
        <v>139</v>
      </c>
      <c r="C53" s="255"/>
      <c r="D53" s="255"/>
      <c r="E53" s="282"/>
      <c r="F53" s="292" t="s">
        <v>110</v>
      </c>
      <c r="G53" s="318"/>
      <c r="H53" s="331"/>
      <c r="I53" s="347"/>
      <c r="J53" s="363"/>
      <c r="K53" s="379"/>
    </row>
    <row r="54" spans="1:11" ht="23.25" customHeight="1">
      <c r="A54" s="219" t="s">
        <v>13</v>
      </c>
      <c r="B54" s="238"/>
      <c r="C54" s="238"/>
      <c r="D54" s="265"/>
      <c r="E54" s="283" t="s">
        <v>31</v>
      </c>
      <c r="F54" s="293" t="s">
        <v>110</v>
      </c>
      <c r="G54" s="319">
        <f>G3</f>
        <v>0</v>
      </c>
      <c r="H54" s="325">
        <f>H3</f>
        <v>0</v>
      </c>
      <c r="I54" s="341">
        <f>I3</f>
        <v>0</v>
      </c>
      <c r="J54" s="364">
        <f>J3</f>
        <v>0</v>
      </c>
      <c r="K54" s="380"/>
    </row>
    <row r="55" spans="1:11" ht="23.25" customHeight="1">
      <c r="A55" s="220" t="s">
        <v>80</v>
      </c>
      <c r="B55" s="239"/>
      <c r="C55" s="239"/>
      <c r="D55" s="266"/>
      <c r="E55" s="284" t="s">
        <v>20</v>
      </c>
      <c r="F55" s="291" t="s">
        <v>110</v>
      </c>
      <c r="G55" s="320">
        <f>G22</f>
        <v>0</v>
      </c>
      <c r="H55" s="167">
        <f>H22</f>
        <v>0</v>
      </c>
      <c r="I55" s="185">
        <f>I22</f>
        <v>0</v>
      </c>
      <c r="J55" s="371">
        <f>J22</f>
        <v>0</v>
      </c>
      <c r="K55" s="385"/>
    </row>
    <row r="56" spans="1:11" ht="23.25" customHeight="1">
      <c r="A56" s="221" t="s">
        <v>12</v>
      </c>
      <c r="B56" s="240"/>
      <c r="C56" s="240"/>
      <c r="D56" s="267"/>
      <c r="E56" s="285" t="s">
        <v>53</v>
      </c>
      <c r="F56" s="299" t="s">
        <v>110</v>
      </c>
      <c r="G56" s="321">
        <f>SUM(G31:G34,G46:G48)</f>
        <v>0</v>
      </c>
      <c r="H56" s="338">
        <f>SUM(H31,H46:H48)</f>
        <v>0</v>
      </c>
      <c r="I56" s="354">
        <f>SUM(I31,I46:I48)</f>
        <v>0</v>
      </c>
      <c r="J56" s="372">
        <f>SUM(J31,J46:J48)</f>
        <v>0</v>
      </c>
      <c r="K56" s="386"/>
    </row>
    <row r="57" spans="1:11" ht="23.25" customHeight="1">
      <c r="A57" s="222" t="s">
        <v>125</v>
      </c>
      <c r="B57" s="241"/>
      <c r="C57" s="241"/>
      <c r="D57" s="268"/>
      <c r="E57" s="286" t="s">
        <v>126</v>
      </c>
      <c r="F57" s="300" t="s">
        <v>110</v>
      </c>
      <c r="G57" s="322">
        <f>G54-G55+G56</f>
        <v>0</v>
      </c>
      <c r="H57" s="339">
        <f>H54-H55+H56</f>
        <v>0</v>
      </c>
      <c r="I57" s="355">
        <f>I54-I55+I56</f>
        <v>0</v>
      </c>
      <c r="J57" s="373">
        <f>J54-J55+J56</f>
        <v>0</v>
      </c>
      <c r="K57" s="387"/>
    </row>
    <row r="59" spans="1:11">
      <c r="A59" s="223"/>
      <c r="B59" s="223"/>
      <c r="C59" s="223"/>
    </row>
  </sheetData>
  <mergeCells count="10">
    <mergeCell ref="A2:C2"/>
    <mergeCell ref="D2:F2"/>
    <mergeCell ref="C4:D7"/>
    <mergeCell ref="C8:D11"/>
    <mergeCell ref="C12:D15"/>
    <mergeCell ref="C16:D19"/>
    <mergeCell ref="C25:C29"/>
    <mergeCell ref="C31:C34"/>
    <mergeCell ref="B4:B20"/>
    <mergeCell ref="C35:C44"/>
  </mergeCells>
  <phoneticPr fontId="4"/>
  <printOptions horizontalCentered="1"/>
  <pageMargins left="0.70866141732283472" right="0.31496062992125984" top="0.55118110236220474" bottom="0.55118110236220474" header="0.31496062992125984" footer="0.31496062992125984"/>
  <pageSetup paperSize="9" scale="61"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L70"/>
  <sheetViews>
    <sheetView view="pageBreakPreview" topLeftCell="A40" zoomScale="98" zoomScaleSheetLayoutView="98" workbookViewId="0">
      <selection activeCell="J30" sqref="J30"/>
    </sheetView>
  </sheetViews>
  <sheetFormatPr defaultColWidth="9" defaultRowHeight="12"/>
  <cols>
    <col min="1" max="1" width="1.08984375" style="42" customWidth="1"/>
    <col min="2" max="2" width="2.6328125" style="43" customWidth="1"/>
    <col min="3" max="3" width="3.90625" style="42" customWidth="1"/>
    <col min="4" max="4" width="3.08984375" style="42" customWidth="1"/>
    <col min="5" max="5" width="60.6328125" style="42" customWidth="1"/>
    <col min="6" max="7" width="8.453125" style="42" customWidth="1"/>
    <col min="8" max="9" width="23.6328125" style="42" customWidth="1"/>
    <col min="10" max="16384" width="9" style="42"/>
  </cols>
  <sheetData>
    <row r="1" spans="1:9" ht="35.25" customHeight="1">
      <c r="A1" s="44"/>
      <c r="B1" s="45" t="s">
        <v>164</v>
      </c>
      <c r="C1" s="57"/>
      <c r="D1" s="57"/>
      <c r="E1" s="57"/>
      <c r="F1" s="57"/>
      <c r="G1" s="57"/>
      <c r="H1" s="114" t="s">
        <v>32</v>
      </c>
      <c r="I1" s="129"/>
    </row>
    <row r="2" spans="1:9" ht="15" customHeight="1">
      <c r="A2" s="44"/>
      <c r="B2" s="45"/>
      <c r="C2" s="57"/>
      <c r="D2" s="57"/>
      <c r="E2" s="57"/>
      <c r="F2" s="57"/>
      <c r="G2" s="57"/>
      <c r="H2" s="30"/>
      <c r="I2" s="9"/>
    </row>
    <row r="3" spans="1:9" ht="15" customHeight="1">
      <c r="A3" s="44"/>
      <c r="B3" s="42"/>
      <c r="F3" s="57"/>
      <c r="G3" s="57"/>
    </row>
    <row r="4" spans="1:9" ht="35.25" customHeight="1">
      <c r="A4" s="44"/>
      <c r="B4" s="42"/>
      <c r="F4" s="57"/>
      <c r="G4" s="101"/>
    </row>
    <row r="5" spans="1:9" ht="35.25" customHeight="1">
      <c r="A5" s="44"/>
      <c r="B5" s="42"/>
      <c r="F5" s="57"/>
      <c r="G5" s="101"/>
    </row>
    <row r="6" spans="1:9" ht="13" customHeight="1">
      <c r="A6" s="44"/>
      <c r="B6" s="42"/>
      <c r="F6" s="57"/>
      <c r="G6" s="101"/>
    </row>
    <row r="7" spans="1:9" ht="15" customHeight="1">
      <c r="A7" s="44"/>
      <c r="B7" s="45"/>
      <c r="C7" s="57"/>
      <c r="D7" s="57"/>
      <c r="E7" s="57"/>
      <c r="F7" s="57"/>
      <c r="G7" s="57"/>
      <c r="H7" s="30"/>
      <c r="I7" s="9"/>
    </row>
    <row r="8" spans="1:9" ht="39" customHeight="1">
      <c r="A8" s="44"/>
      <c r="B8" s="46" t="s">
        <v>34</v>
      </c>
      <c r="C8" s="46"/>
      <c r="D8" s="46"/>
      <c r="E8" s="46"/>
      <c r="F8" s="86" t="s">
        <v>36</v>
      </c>
      <c r="G8" s="86" t="s">
        <v>37</v>
      </c>
      <c r="H8" s="86" t="s">
        <v>39</v>
      </c>
      <c r="I8" s="86" t="s">
        <v>41</v>
      </c>
    </row>
    <row r="9" spans="1:9" ht="35" customHeight="1">
      <c r="A9" s="44"/>
      <c r="B9" s="47" t="s">
        <v>169</v>
      </c>
      <c r="C9" s="58" t="s">
        <v>167</v>
      </c>
      <c r="D9" s="63" t="s">
        <v>170</v>
      </c>
      <c r="E9" s="73"/>
      <c r="F9" s="87"/>
      <c r="G9" s="102"/>
      <c r="H9" s="115"/>
      <c r="I9" s="130"/>
    </row>
    <row r="10" spans="1:9" ht="25" customHeight="1">
      <c r="A10" s="44"/>
      <c r="B10" s="48"/>
      <c r="C10" s="59"/>
      <c r="D10" s="64"/>
      <c r="E10" s="74" t="s">
        <v>171</v>
      </c>
      <c r="F10" s="88" t="s">
        <v>19</v>
      </c>
      <c r="G10" s="103"/>
      <c r="H10" s="388" t="s">
        <v>212</v>
      </c>
      <c r="I10" s="131"/>
    </row>
    <row r="11" spans="1:9" ht="25" customHeight="1">
      <c r="A11" s="44"/>
      <c r="B11" s="48"/>
      <c r="C11" s="59"/>
      <c r="D11" s="64"/>
      <c r="E11" s="75" t="s">
        <v>132</v>
      </c>
      <c r="F11" s="89" t="s">
        <v>112</v>
      </c>
      <c r="G11" s="104"/>
      <c r="H11" s="389"/>
      <c r="I11" s="132"/>
    </row>
    <row r="12" spans="1:9" ht="25" customHeight="1">
      <c r="A12" s="44"/>
      <c r="B12" s="48"/>
      <c r="C12" s="59"/>
      <c r="D12" s="64"/>
      <c r="E12" s="75" t="s">
        <v>176</v>
      </c>
      <c r="F12" s="89" t="s">
        <v>177</v>
      </c>
      <c r="G12" s="104">
        <v>12</v>
      </c>
      <c r="H12" s="389"/>
      <c r="I12" s="132"/>
    </row>
    <row r="13" spans="1:9" ht="25" customHeight="1">
      <c r="A13" s="44"/>
      <c r="B13" s="48"/>
      <c r="C13" s="59"/>
      <c r="D13" s="64"/>
      <c r="E13" s="75" t="s">
        <v>175</v>
      </c>
      <c r="F13" s="89" t="s">
        <v>178</v>
      </c>
      <c r="G13" s="104"/>
      <c r="H13" s="389"/>
      <c r="I13" s="132"/>
    </row>
    <row r="14" spans="1:9" ht="25" customHeight="1">
      <c r="A14" s="44"/>
      <c r="B14" s="48"/>
      <c r="C14" s="59"/>
      <c r="D14" s="64"/>
      <c r="E14" s="75" t="s">
        <v>174</v>
      </c>
      <c r="F14" s="89" t="s">
        <v>180</v>
      </c>
      <c r="G14" s="104"/>
      <c r="H14" s="389"/>
      <c r="I14" s="132"/>
    </row>
    <row r="15" spans="1:9" ht="25" customHeight="1">
      <c r="A15" s="44"/>
      <c r="B15" s="48"/>
      <c r="C15" s="59"/>
      <c r="D15" s="64"/>
      <c r="E15" s="75" t="s">
        <v>173</v>
      </c>
      <c r="F15" s="89" t="s">
        <v>182</v>
      </c>
      <c r="G15" s="104"/>
      <c r="H15" s="389"/>
      <c r="I15" s="132"/>
    </row>
    <row r="16" spans="1:9" ht="25" customHeight="1">
      <c r="A16" s="44"/>
      <c r="B16" s="48"/>
      <c r="C16" s="59"/>
      <c r="D16" s="65"/>
      <c r="E16" s="76" t="s">
        <v>172</v>
      </c>
      <c r="F16" s="90" t="s">
        <v>51</v>
      </c>
      <c r="G16" s="105"/>
      <c r="H16" s="390"/>
      <c r="I16" s="133"/>
    </row>
    <row r="17" spans="1:9" ht="29.5" customHeight="1">
      <c r="A17" s="44"/>
      <c r="B17" s="48"/>
      <c r="C17" s="59"/>
      <c r="D17" s="66" t="s">
        <v>183</v>
      </c>
      <c r="E17" s="77"/>
      <c r="F17" s="91"/>
      <c r="G17" s="106"/>
      <c r="H17" s="119"/>
      <c r="I17" s="134"/>
    </row>
    <row r="18" spans="1:9" ht="25" customHeight="1">
      <c r="A18" s="44"/>
      <c r="B18" s="48"/>
      <c r="C18" s="59"/>
      <c r="D18" s="64"/>
      <c r="E18" s="74" t="s">
        <v>171</v>
      </c>
      <c r="F18" s="88" t="s">
        <v>112</v>
      </c>
      <c r="G18" s="103">
        <v>10</v>
      </c>
      <c r="H18" s="388" t="s">
        <v>214</v>
      </c>
      <c r="I18" s="131"/>
    </row>
    <row r="19" spans="1:9" ht="25" customHeight="1">
      <c r="A19" s="44"/>
      <c r="B19" s="48"/>
      <c r="C19" s="59"/>
      <c r="D19" s="64"/>
      <c r="E19" s="75" t="s">
        <v>184</v>
      </c>
      <c r="F19" s="89" t="s">
        <v>177</v>
      </c>
      <c r="G19" s="104"/>
      <c r="H19" s="389"/>
      <c r="I19" s="132"/>
    </row>
    <row r="20" spans="1:9" ht="25" customHeight="1">
      <c r="A20" s="44"/>
      <c r="B20" s="48"/>
      <c r="C20" s="59"/>
      <c r="D20" s="64"/>
      <c r="E20" s="75" t="s">
        <v>181</v>
      </c>
      <c r="F20" s="89" t="s">
        <v>178</v>
      </c>
      <c r="G20" s="104"/>
      <c r="H20" s="389"/>
      <c r="I20" s="132"/>
    </row>
    <row r="21" spans="1:9" ht="25" customHeight="1">
      <c r="A21" s="44"/>
      <c r="B21" s="48"/>
      <c r="C21" s="59"/>
      <c r="D21" s="64"/>
      <c r="E21" s="75" t="s">
        <v>130</v>
      </c>
      <c r="F21" s="89" t="s">
        <v>180</v>
      </c>
      <c r="G21" s="104"/>
      <c r="H21" s="389"/>
      <c r="I21" s="132"/>
    </row>
    <row r="22" spans="1:9" ht="25" customHeight="1">
      <c r="A22" s="44"/>
      <c r="B22" s="48"/>
      <c r="C22" s="59"/>
      <c r="D22" s="64"/>
      <c r="E22" s="75" t="s">
        <v>185</v>
      </c>
      <c r="F22" s="89" t="s">
        <v>182</v>
      </c>
      <c r="G22" s="104"/>
      <c r="H22" s="389"/>
      <c r="I22" s="132"/>
    </row>
    <row r="23" spans="1:9" ht="25" customHeight="1">
      <c r="A23" s="44"/>
      <c r="B23" s="48"/>
      <c r="C23" s="59"/>
      <c r="D23" s="65"/>
      <c r="E23" s="76" t="s">
        <v>62</v>
      </c>
      <c r="F23" s="90" t="s">
        <v>51</v>
      </c>
      <c r="G23" s="105"/>
      <c r="H23" s="390"/>
      <c r="I23" s="133"/>
    </row>
    <row r="24" spans="1:9" ht="25" customHeight="1">
      <c r="A24" s="44"/>
      <c r="B24" s="47" t="s">
        <v>169</v>
      </c>
      <c r="C24" s="58" t="s">
        <v>186</v>
      </c>
      <c r="D24" s="63" t="s">
        <v>187</v>
      </c>
      <c r="E24" s="73"/>
      <c r="F24" s="87"/>
      <c r="G24" s="102"/>
      <c r="H24" s="115"/>
      <c r="I24" s="130"/>
    </row>
    <row r="25" spans="1:9" ht="25" customHeight="1">
      <c r="A25" s="44"/>
      <c r="B25" s="48"/>
      <c r="C25" s="59"/>
      <c r="D25" s="64"/>
      <c r="E25" s="74" t="s">
        <v>123</v>
      </c>
      <c r="F25" s="88" t="s">
        <v>112</v>
      </c>
      <c r="G25" s="103"/>
      <c r="H25" s="116"/>
      <c r="I25" s="131"/>
    </row>
    <row r="26" spans="1:9" ht="25" customHeight="1">
      <c r="A26" s="44"/>
      <c r="B26" s="48"/>
      <c r="C26" s="59"/>
      <c r="D26" s="64"/>
      <c r="E26" s="75" t="s">
        <v>143</v>
      </c>
      <c r="F26" s="89" t="s">
        <v>177</v>
      </c>
      <c r="G26" s="104"/>
      <c r="H26" s="117"/>
      <c r="I26" s="132"/>
    </row>
    <row r="27" spans="1:9" ht="25" customHeight="1">
      <c r="A27" s="44"/>
      <c r="B27" s="48"/>
      <c r="C27" s="59"/>
      <c r="D27" s="64"/>
      <c r="E27" s="75" t="s">
        <v>188</v>
      </c>
      <c r="F27" s="89" t="s">
        <v>178</v>
      </c>
      <c r="G27" s="104"/>
      <c r="H27" s="117"/>
      <c r="I27" s="132"/>
    </row>
    <row r="28" spans="1:9" ht="25" customHeight="1">
      <c r="A28" s="44"/>
      <c r="B28" s="48"/>
      <c r="C28" s="59"/>
      <c r="D28" s="64"/>
      <c r="E28" s="75" t="s">
        <v>189</v>
      </c>
      <c r="F28" s="89" t="s">
        <v>180</v>
      </c>
      <c r="G28" s="104"/>
      <c r="H28" s="117"/>
      <c r="I28" s="132"/>
    </row>
    <row r="29" spans="1:9" ht="25" customHeight="1">
      <c r="A29" s="44"/>
      <c r="B29" s="48"/>
      <c r="C29" s="59"/>
      <c r="D29" s="64"/>
      <c r="E29" s="75" t="s">
        <v>184</v>
      </c>
      <c r="F29" s="89" t="s">
        <v>182</v>
      </c>
      <c r="G29" s="104"/>
      <c r="H29" s="117"/>
      <c r="I29" s="132"/>
    </row>
    <row r="30" spans="1:9" ht="25" customHeight="1">
      <c r="A30" s="44"/>
      <c r="B30" s="48"/>
      <c r="C30" s="59"/>
      <c r="D30" s="65"/>
      <c r="E30" s="76" t="s">
        <v>190</v>
      </c>
      <c r="F30" s="90" t="s">
        <v>51</v>
      </c>
      <c r="G30" s="105"/>
      <c r="H30" s="118"/>
      <c r="I30" s="133"/>
    </row>
    <row r="31" spans="1:9" ht="25" customHeight="1">
      <c r="A31" s="44"/>
      <c r="B31" s="48"/>
      <c r="C31" s="59"/>
      <c r="D31" s="66" t="s">
        <v>192</v>
      </c>
      <c r="E31" s="77"/>
      <c r="F31" s="91"/>
      <c r="G31" s="106"/>
      <c r="H31" s="119"/>
      <c r="I31" s="134"/>
    </row>
    <row r="32" spans="1:9" ht="25" customHeight="1">
      <c r="A32" s="44"/>
      <c r="B32" s="48"/>
      <c r="C32" s="59"/>
      <c r="D32" s="64"/>
      <c r="E32" s="74" t="s">
        <v>194</v>
      </c>
      <c r="F32" s="88" t="s">
        <v>19</v>
      </c>
      <c r="G32" s="103"/>
      <c r="H32" s="116"/>
      <c r="I32" s="131"/>
    </row>
    <row r="33" spans="1:9" ht="25" customHeight="1">
      <c r="A33" s="44"/>
      <c r="B33" s="48"/>
      <c r="C33" s="59"/>
      <c r="D33" s="64"/>
      <c r="E33" s="75" t="s">
        <v>166</v>
      </c>
      <c r="F33" s="89" t="s">
        <v>112</v>
      </c>
      <c r="G33" s="104"/>
      <c r="H33" s="117"/>
      <c r="I33" s="132"/>
    </row>
    <row r="34" spans="1:9" ht="25" customHeight="1">
      <c r="A34" s="44"/>
      <c r="B34" s="48"/>
      <c r="C34" s="59"/>
      <c r="D34" s="64"/>
      <c r="E34" s="75" t="s">
        <v>179</v>
      </c>
      <c r="F34" s="89" t="s">
        <v>177</v>
      </c>
      <c r="G34" s="104"/>
      <c r="H34" s="117"/>
      <c r="I34" s="132"/>
    </row>
    <row r="35" spans="1:9" ht="25" customHeight="1">
      <c r="A35" s="44"/>
      <c r="B35" s="48"/>
      <c r="C35" s="59"/>
      <c r="D35" s="64"/>
      <c r="E35" s="75" t="s">
        <v>8</v>
      </c>
      <c r="F35" s="89" t="s">
        <v>178</v>
      </c>
      <c r="G35" s="104"/>
      <c r="H35" s="117"/>
      <c r="I35" s="132"/>
    </row>
    <row r="36" spans="1:9" ht="25" customHeight="1">
      <c r="A36" s="44"/>
      <c r="B36" s="48"/>
      <c r="C36" s="59"/>
      <c r="D36" s="64"/>
      <c r="E36" s="75" t="s">
        <v>193</v>
      </c>
      <c r="F36" s="89" t="s">
        <v>180</v>
      </c>
      <c r="G36" s="104"/>
      <c r="H36" s="117"/>
      <c r="I36" s="132"/>
    </row>
    <row r="37" spans="1:9" ht="25" customHeight="1">
      <c r="A37" s="44"/>
      <c r="B37" s="48"/>
      <c r="C37" s="59"/>
      <c r="D37" s="64"/>
      <c r="E37" s="75" t="s">
        <v>195</v>
      </c>
      <c r="F37" s="92" t="s">
        <v>182</v>
      </c>
      <c r="G37" s="104"/>
      <c r="H37" s="117"/>
      <c r="I37" s="132"/>
    </row>
    <row r="38" spans="1:9" ht="25" customHeight="1">
      <c r="A38" s="44"/>
      <c r="B38" s="48"/>
      <c r="C38" s="60"/>
      <c r="D38" s="65"/>
      <c r="E38" s="78" t="s">
        <v>2</v>
      </c>
      <c r="F38" s="93" t="s">
        <v>51</v>
      </c>
      <c r="G38" s="105"/>
      <c r="H38" s="118"/>
      <c r="I38" s="133"/>
    </row>
    <row r="39" spans="1:9" ht="25" customHeight="1">
      <c r="A39" s="44"/>
      <c r="B39" s="47" t="s">
        <v>169</v>
      </c>
      <c r="C39" s="58" t="s">
        <v>196</v>
      </c>
      <c r="D39" s="63" t="s">
        <v>33</v>
      </c>
      <c r="E39" s="73"/>
      <c r="F39" s="87"/>
      <c r="G39" s="102"/>
      <c r="H39" s="115"/>
      <c r="I39" s="130"/>
    </row>
    <row r="40" spans="1:9" ht="25" customHeight="1">
      <c r="A40" s="44"/>
      <c r="B40" s="48"/>
      <c r="C40" s="59"/>
      <c r="D40" s="64"/>
      <c r="E40" s="74" t="s">
        <v>198</v>
      </c>
      <c r="F40" s="88" t="s">
        <v>112</v>
      </c>
      <c r="G40" s="103"/>
      <c r="H40" s="116"/>
      <c r="I40" s="131"/>
    </row>
    <row r="41" spans="1:9" ht="25" customHeight="1">
      <c r="A41" s="44"/>
      <c r="B41" s="48"/>
      <c r="C41" s="59"/>
      <c r="D41" s="64"/>
      <c r="E41" s="75" t="s">
        <v>199</v>
      </c>
      <c r="F41" s="89" t="s">
        <v>177</v>
      </c>
      <c r="G41" s="104"/>
      <c r="H41" s="117"/>
      <c r="I41" s="132"/>
    </row>
    <row r="42" spans="1:9" ht="25" customHeight="1">
      <c r="A42" s="44"/>
      <c r="B42" s="48"/>
      <c r="C42" s="59"/>
      <c r="D42" s="64"/>
      <c r="E42" s="75" t="s">
        <v>200</v>
      </c>
      <c r="F42" s="89" t="s">
        <v>191</v>
      </c>
      <c r="G42" s="104"/>
      <c r="H42" s="117"/>
      <c r="I42" s="132"/>
    </row>
    <row r="43" spans="1:9" ht="25" customHeight="1">
      <c r="A43" s="44"/>
      <c r="B43" s="48"/>
      <c r="C43" s="59"/>
      <c r="D43" s="64"/>
      <c r="E43" s="75" t="s">
        <v>201</v>
      </c>
      <c r="F43" s="89" t="s">
        <v>180</v>
      </c>
      <c r="G43" s="104"/>
      <c r="H43" s="117"/>
      <c r="I43" s="132"/>
    </row>
    <row r="44" spans="1:9" ht="25" customHeight="1">
      <c r="A44" s="44"/>
      <c r="B44" s="48"/>
      <c r="C44" s="59"/>
      <c r="D44" s="64"/>
      <c r="E44" s="75" t="s">
        <v>68</v>
      </c>
      <c r="F44" s="89" t="s">
        <v>182</v>
      </c>
      <c r="G44" s="104"/>
      <c r="H44" s="117"/>
      <c r="I44" s="132"/>
    </row>
    <row r="45" spans="1:9" ht="25" customHeight="1">
      <c r="A45" s="44"/>
      <c r="B45" s="48"/>
      <c r="C45" s="59"/>
      <c r="D45" s="64"/>
      <c r="E45" s="75" t="s">
        <v>202</v>
      </c>
      <c r="F45" s="89" t="s">
        <v>51</v>
      </c>
      <c r="G45" s="104"/>
      <c r="H45" s="117"/>
      <c r="I45" s="132"/>
    </row>
    <row r="46" spans="1:9" ht="25" customHeight="1">
      <c r="A46" s="44"/>
      <c r="B46" s="48"/>
      <c r="C46" s="59"/>
      <c r="D46" s="66" t="s">
        <v>203</v>
      </c>
      <c r="E46" s="77"/>
      <c r="F46" s="91"/>
      <c r="G46" s="106"/>
      <c r="H46" s="119"/>
      <c r="I46" s="134"/>
    </row>
    <row r="47" spans="1:9" ht="25" customHeight="1">
      <c r="A47" s="44"/>
      <c r="B47" s="48"/>
      <c r="C47" s="59"/>
      <c r="D47" s="64"/>
      <c r="E47" s="74" t="s">
        <v>194</v>
      </c>
      <c r="F47" s="88" t="s">
        <v>19</v>
      </c>
      <c r="G47" s="103"/>
      <c r="H47" s="120"/>
      <c r="I47" s="136"/>
    </row>
    <row r="48" spans="1:9" ht="25" customHeight="1">
      <c r="A48" s="44"/>
      <c r="B48" s="48"/>
      <c r="C48" s="59"/>
      <c r="D48" s="64"/>
      <c r="E48" s="75" t="s">
        <v>166</v>
      </c>
      <c r="F48" s="89" t="s">
        <v>112</v>
      </c>
      <c r="G48" s="104"/>
      <c r="H48" s="121"/>
      <c r="I48" s="137"/>
    </row>
    <row r="49" spans="1:12" ht="25" customHeight="1">
      <c r="A49" s="44"/>
      <c r="B49" s="48"/>
      <c r="C49" s="59"/>
      <c r="D49" s="64"/>
      <c r="E49" s="75" t="s">
        <v>179</v>
      </c>
      <c r="F49" s="89" t="s">
        <v>177</v>
      </c>
      <c r="G49" s="104"/>
      <c r="H49" s="121"/>
      <c r="I49" s="137"/>
    </row>
    <row r="50" spans="1:12" ht="25" customHeight="1">
      <c r="A50" s="44"/>
      <c r="B50" s="48"/>
      <c r="C50" s="59"/>
      <c r="D50" s="64"/>
      <c r="E50" s="75" t="s">
        <v>8</v>
      </c>
      <c r="F50" s="89" t="s">
        <v>178</v>
      </c>
      <c r="G50" s="104"/>
      <c r="H50" s="121"/>
      <c r="I50" s="137"/>
    </row>
    <row r="51" spans="1:12" ht="25" customHeight="1">
      <c r="A51" s="44"/>
      <c r="B51" s="48"/>
      <c r="C51" s="59"/>
      <c r="D51" s="64"/>
      <c r="E51" s="75" t="s">
        <v>193</v>
      </c>
      <c r="F51" s="89" t="s">
        <v>180</v>
      </c>
      <c r="G51" s="104"/>
      <c r="H51" s="121"/>
      <c r="I51" s="137"/>
    </row>
    <row r="52" spans="1:12" ht="25" customHeight="1">
      <c r="A52" s="44"/>
      <c r="B52" s="48"/>
      <c r="C52" s="59"/>
      <c r="D52" s="65"/>
      <c r="E52" s="75" t="s">
        <v>195</v>
      </c>
      <c r="F52" s="89" t="s">
        <v>182</v>
      </c>
      <c r="G52" s="104"/>
      <c r="H52" s="121"/>
      <c r="I52" s="137"/>
    </row>
    <row r="53" spans="1:12" ht="25" customHeight="1">
      <c r="A53" s="44"/>
      <c r="B53" s="49"/>
      <c r="C53" s="60"/>
      <c r="D53" s="67"/>
      <c r="E53" s="78" t="s">
        <v>2</v>
      </c>
      <c r="F53" s="94" t="s">
        <v>51</v>
      </c>
      <c r="G53" s="107"/>
      <c r="H53" s="122"/>
      <c r="I53" s="138"/>
    </row>
    <row r="54" spans="1:12" ht="17" customHeight="1">
      <c r="A54" s="44"/>
      <c r="B54" s="50" t="s">
        <v>31</v>
      </c>
      <c r="C54" s="58" t="s">
        <v>21</v>
      </c>
      <c r="D54" s="63"/>
      <c r="E54" s="73"/>
      <c r="F54" s="95"/>
      <c r="G54" s="108"/>
      <c r="H54" s="123"/>
      <c r="I54" s="139"/>
      <c r="L54" s="44"/>
    </row>
    <row r="55" spans="1:12" ht="48.75" customHeight="1">
      <c r="A55" s="44"/>
      <c r="B55" s="51"/>
      <c r="C55" s="59"/>
      <c r="D55" s="68"/>
      <c r="E55" s="79" t="s">
        <v>163</v>
      </c>
      <c r="F55" s="96" t="s">
        <v>45</v>
      </c>
      <c r="G55" s="109">
        <v>1</v>
      </c>
      <c r="H55" s="124" t="s">
        <v>215</v>
      </c>
      <c r="I55" s="140" t="s">
        <v>35</v>
      </c>
    </row>
    <row r="56" spans="1:12" ht="48.75" customHeight="1">
      <c r="A56" s="44"/>
      <c r="B56" s="51"/>
      <c r="C56" s="59"/>
      <c r="D56" s="68"/>
      <c r="E56" s="79" t="s">
        <v>157</v>
      </c>
      <c r="F56" s="96" t="s">
        <v>45</v>
      </c>
      <c r="G56" s="109">
        <v>1</v>
      </c>
      <c r="H56" s="124" t="s">
        <v>144</v>
      </c>
      <c r="I56" s="140" t="s">
        <v>72</v>
      </c>
    </row>
    <row r="57" spans="1:12" ht="48.75" customHeight="1">
      <c r="A57" s="44"/>
      <c r="B57" s="52"/>
      <c r="C57" s="60"/>
      <c r="D57" s="69"/>
      <c r="E57" s="80" t="s">
        <v>204</v>
      </c>
      <c r="F57" s="97" t="s">
        <v>45</v>
      </c>
      <c r="G57" s="110">
        <v>1</v>
      </c>
      <c r="H57" s="125" t="s">
        <v>216</v>
      </c>
      <c r="I57" s="141" t="s">
        <v>197</v>
      </c>
    </row>
    <row r="58" spans="1:12" ht="106" customHeight="1">
      <c r="A58" s="44"/>
      <c r="B58" s="53" t="s">
        <v>20</v>
      </c>
      <c r="C58" s="61" t="s">
        <v>78</v>
      </c>
      <c r="D58" s="70" t="s">
        <v>205</v>
      </c>
      <c r="E58" s="81"/>
      <c r="F58" s="98" t="s">
        <v>17</v>
      </c>
      <c r="G58" s="111"/>
      <c r="H58" s="126"/>
      <c r="I58" s="142"/>
    </row>
    <row r="59" spans="1:12" ht="16.5">
      <c r="A59" s="44"/>
      <c r="B59" s="50" t="s">
        <v>53</v>
      </c>
      <c r="C59" s="58" t="s">
        <v>97</v>
      </c>
      <c r="D59" s="63"/>
      <c r="E59" s="82"/>
      <c r="F59" s="99"/>
      <c r="G59" s="112"/>
      <c r="H59" s="127"/>
      <c r="I59" s="143"/>
    </row>
    <row r="60" spans="1:12" ht="48.75" customHeight="1">
      <c r="A60" s="44"/>
      <c r="B60" s="51"/>
      <c r="C60" s="59"/>
      <c r="D60" s="65"/>
      <c r="E60" s="83" t="s">
        <v>206</v>
      </c>
      <c r="F60" s="96" t="s">
        <v>45</v>
      </c>
      <c r="G60" s="109"/>
      <c r="H60" s="124"/>
      <c r="I60" s="140"/>
    </row>
    <row r="61" spans="1:12" ht="48.75" customHeight="1">
      <c r="A61" s="44"/>
      <c r="B61" s="52"/>
      <c r="C61" s="60"/>
      <c r="D61" s="71"/>
      <c r="E61" s="84" t="s">
        <v>207</v>
      </c>
      <c r="F61" s="97" t="s">
        <v>44</v>
      </c>
      <c r="G61" s="110"/>
      <c r="H61" s="125"/>
      <c r="I61" s="141"/>
    </row>
    <row r="62" spans="1:12" ht="105" customHeight="1">
      <c r="A62" s="44"/>
      <c r="B62" s="54" t="s">
        <v>11</v>
      </c>
      <c r="C62" s="62" t="s">
        <v>46</v>
      </c>
      <c r="D62" s="72" t="s">
        <v>208</v>
      </c>
      <c r="E62" s="85"/>
      <c r="F62" s="98" t="s">
        <v>17</v>
      </c>
      <c r="G62" s="111">
        <v>3</v>
      </c>
      <c r="H62" s="126" t="s">
        <v>145</v>
      </c>
      <c r="I62" s="142" t="s">
        <v>218</v>
      </c>
    </row>
    <row r="63" spans="1:12" ht="17" customHeight="1">
      <c r="A63" s="44"/>
      <c r="B63" s="50" t="s">
        <v>6</v>
      </c>
      <c r="C63" s="58" t="s">
        <v>10</v>
      </c>
      <c r="D63" s="63"/>
      <c r="E63" s="73"/>
      <c r="F63" s="95"/>
      <c r="G63" s="108"/>
      <c r="H63" s="123"/>
      <c r="I63" s="139"/>
      <c r="L63" s="44"/>
    </row>
    <row r="64" spans="1:12" ht="35.5" customHeight="1">
      <c r="A64" s="44"/>
      <c r="B64" s="51"/>
      <c r="C64" s="59"/>
      <c r="D64" s="68"/>
      <c r="E64" s="79" t="s">
        <v>152</v>
      </c>
      <c r="F64" s="96" t="s">
        <v>45</v>
      </c>
      <c r="G64" s="109">
        <v>1</v>
      </c>
      <c r="H64" s="124" t="s">
        <v>42</v>
      </c>
      <c r="I64" s="140" t="s">
        <v>217</v>
      </c>
    </row>
    <row r="65" spans="1:9" ht="27" customHeight="1">
      <c r="A65" s="44"/>
      <c r="B65" s="51"/>
      <c r="C65" s="59"/>
      <c r="D65" s="68"/>
      <c r="E65" s="79" t="s">
        <v>209</v>
      </c>
      <c r="F65" s="96" t="s">
        <v>45</v>
      </c>
      <c r="G65" s="109"/>
      <c r="H65" s="124"/>
      <c r="I65" s="140"/>
    </row>
    <row r="66" spans="1:9" ht="48.5" customHeight="1">
      <c r="A66" s="44"/>
      <c r="B66" s="52"/>
      <c r="C66" s="60"/>
      <c r="D66" s="69"/>
      <c r="E66" s="80" t="s">
        <v>210</v>
      </c>
      <c r="F66" s="97" t="s">
        <v>45</v>
      </c>
      <c r="G66" s="110">
        <v>1</v>
      </c>
      <c r="H66" s="125" t="s">
        <v>219</v>
      </c>
      <c r="I66" s="141" t="s">
        <v>160</v>
      </c>
    </row>
    <row r="67" spans="1:9" ht="48.75" customHeight="1">
      <c r="A67" s="44"/>
      <c r="B67" s="55"/>
      <c r="C67" s="57"/>
      <c r="D67" s="57"/>
      <c r="E67" s="57"/>
      <c r="F67" s="100" t="s">
        <v>79</v>
      </c>
      <c r="G67" s="113">
        <f>SUM(G9:G66)</f>
        <v>30</v>
      </c>
      <c r="H67" s="128"/>
      <c r="I67" s="128"/>
    </row>
    <row r="68" spans="1:9" ht="15" customHeight="1">
      <c r="A68" s="44"/>
      <c r="B68" s="55"/>
      <c r="C68" s="57"/>
      <c r="D68" s="57"/>
      <c r="E68" s="57"/>
      <c r="F68" s="57"/>
      <c r="G68" s="57"/>
    </row>
    <row r="69" spans="1:9" ht="4.5" customHeight="1">
      <c r="A69" s="44"/>
      <c r="B69" s="56"/>
      <c r="C69" s="44"/>
      <c r="D69" s="44"/>
      <c r="E69" s="44"/>
      <c r="F69" s="44"/>
      <c r="G69" s="44"/>
    </row>
    <row r="70" spans="1:9" ht="8.25" customHeight="1">
      <c r="A70" s="44"/>
      <c r="B70" s="56"/>
      <c r="C70" s="44"/>
      <c r="D70" s="44"/>
      <c r="E70" s="44"/>
      <c r="F70" s="44"/>
      <c r="G70" s="44"/>
    </row>
  </sheetData>
  <mergeCells count="36">
    <mergeCell ref="B8:E8"/>
    <mergeCell ref="D9:E9"/>
    <mergeCell ref="D17:E17"/>
    <mergeCell ref="D24:E24"/>
    <mergeCell ref="D31:E31"/>
    <mergeCell ref="D39:E39"/>
    <mergeCell ref="D46:E46"/>
    <mergeCell ref="D54:E54"/>
    <mergeCell ref="D58:E58"/>
    <mergeCell ref="D59:E59"/>
    <mergeCell ref="D62:E62"/>
    <mergeCell ref="D63:E63"/>
    <mergeCell ref="H18:H23"/>
    <mergeCell ref="I18:I23"/>
    <mergeCell ref="H25:H30"/>
    <mergeCell ref="I25:I30"/>
    <mergeCell ref="H40:H45"/>
    <mergeCell ref="I40:I45"/>
    <mergeCell ref="B54:B57"/>
    <mergeCell ref="C54:C57"/>
    <mergeCell ref="B59:B61"/>
    <mergeCell ref="C59:C61"/>
    <mergeCell ref="B63:B66"/>
    <mergeCell ref="C63:C66"/>
    <mergeCell ref="B9:B23"/>
    <mergeCell ref="C9:C23"/>
    <mergeCell ref="H10:H16"/>
    <mergeCell ref="I10:I16"/>
    <mergeCell ref="B24:B38"/>
    <mergeCell ref="C24:C38"/>
    <mergeCell ref="H32:H38"/>
    <mergeCell ref="I32:I38"/>
    <mergeCell ref="B39:B53"/>
    <mergeCell ref="C39:C53"/>
    <mergeCell ref="H47:H53"/>
    <mergeCell ref="I47:I53"/>
  </mergeCells>
  <phoneticPr fontId="4"/>
  <pageMargins left="0.70866141732283472" right="0.70866141732283472" top="0.74803149606299213" bottom="0.74803149606299213" header="0.31496062992125984" footer="0.31496062992125984"/>
  <pageSetup paperSize="9" scale="65" fitToWidth="1" fitToHeight="0" orientation="portrait" usePrinterDefaults="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tint="-0.5"/>
  </sheetPr>
  <dimension ref="A1:L17"/>
  <sheetViews>
    <sheetView view="pageBreakPreview" zoomScale="90" zoomScaleNormal="120" zoomScaleSheetLayoutView="90" workbookViewId="0">
      <selection activeCell="H8" sqref="H8"/>
    </sheetView>
  </sheetViews>
  <sheetFormatPr defaultColWidth="9" defaultRowHeight="13"/>
  <cols>
    <col min="1" max="1" width="1.453125" style="144" customWidth="1"/>
    <col min="2" max="2" width="4" style="144" customWidth="1"/>
    <col min="3" max="3" width="9" style="144" bestFit="1" customWidth="0"/>
    <col min="4" max="8" width="11.26953125" style="144" customWidth="1"/>
    <col min="9" max="12" width="10.6328125" style="144" customWidth="1"/>
    <col min="13" max="16384" width="9" style="144"/>
  </cols>
  <sheetData>
    <row r="1" spans="1:12" s="145" customFormat="1" ht="22.5" customHeight="1">
      <c r="A1" s="45" t="s">
        <v>54</v>
      </c>
      <c r="B1" s="42"/>
      <c r="C1" s="57"/>
      <c r="D1" s="57"/>
      <c r="E1" s="57"/>
      <c r="F1" s="57"/>
      <c r="G1" s="57"/>
      <c r="H1" s="42"/>
      <c r="I1" s="42"/>
      <c r="J1" s="42"/>
      <c r="K1" s="42"/>
      <c r="L1" s="42"/>
    </row>
    <row r="2" spans="1:12" s="145" customFormat="1" ht="22.5" customHeight="1">
      <c r="A2" s="45"/>
      <c r="B2" s="42"/>
      <c r="C2" s="57"/>
      <c r="D2" s="57"/>
      <c r="E2" s="57"/>
      <c r="F2" s="57"/>
      <c r="G2" s="57"/>
      <c r="H2" s="42"/>
      <c r="I2" s="42"/>
      <c r="J2" s="42"/>
      <c r="K2" s="42"/>
      <c r="L2" s="42"/>
    </row>
    <row r="3" spans="1:12" s="145" customFormat="1" ht="30" customHeight="1">
      <c r="A3" s="45"/>
      <c r="B3" s="42"/>
      <c r="C3" s="57"/>
      <c r="D3" s="57"/>
      <c r="E3" s="57"/>
      <c r="F3" s="57"/>
      <c r="G3" s="57"/>
      <c r="H3" s="192" t="s">
        <v>32</v>
      </c>
      <c r="I3" s="198"/>
      <c r="J3" s="202"/>
      <c r="K3" s="202"/>
      <c r="L3" s="207"/>
    </row>
    <row r="4" spans="1:12" s="145" customFormat="1" ht="22.5" customHeight="1">
      <c r="A4" s="45"/>
      <c r="B4" s="42"/>
      <c r="C4" s="57"/>
      <c r="D4" s="57"/>
      <c r="E4" s="57"/>
      <c r="F4" s="57"/>
      <c r="G4" s="57"/>
      <c r="H4" s="193"/>
      <c r="I4" s="199"/>
      <c r="J4" s="199"/>
      <c r="K4" s="199"/>
      <c r="L4" s="199"/>
    </row>
    <row r="5" spans="1:12">
      <c r="B5" s="144"/>
      <c r="C5" s="144"/>
      <c r="D5" s="144"/>
      <c r="E5" s="144"/>
      <c r="F5" s="144"/>
      <c r="G5" s="144"/>
      <c r="H5" s="194" t="s">
        <v>47</v>
      </c>
    </row>
    <row r="6" spans="1:12" s="146" customFormat="1" ht="20.149999999999999" customHeight="1">
      <c r="B6" s="148"/>
      <c r="C6" s="158"/>
      <c r="D6" s="165" t="s">
        <v>48</v>
      </c>
      <c r="E6" s="174"/>
      <c r="F6" s="16" t="s">
        <v>7</v>
      </c>
      <c r="G6" s="16"/>
      <c r="H6" s="16"/>
      <c r="I6" s="16" t="s">
        <v>49</v>
      </c>
      <c r="J6" s="16"/>
      <c r="K6" s="181" t="s">
        <v>88</v>
      </c>
      <c r="L6" s="195"/>
    </row>
    <row r="7" spans="1:12" s="147" customFormat="1" ht="30" customHeight="1">
      <c r="A7" s="147"/>
      <c r="B7" s="149"/>
      <c r="C7" s="159"/>
      <c r="D7" s="166" t="s">
        <v>84</v>
      </c>
      <c r="E7" s="175" t="s">
        <v>85</v>
      </c>
      <c r="F7" s="181" t="s">
        <v>87</v>
      </c>
      <c r="G7" s="184" t="s">
        <v>104</v>
      </c>
      <c r="H7" s="195" t="s">
        <v>74</v>
      </c>
      <c r="I7" s="200" t="s">
        <v>158</v>
      </c>
      <c r="J7" s="203" t="s">
        <v>159</v>
      </c>
      <c r="K7" s="200" t="s">
        <v>57</v>
      </c>
      <c r="L7" s="203" t="s">
        <v>30</v>
      </c>
    </row>
    <row r="8" spans="1:12" s="146" customFormat="1" ht="26.25" customHeight="1">
      <c r="B8" s="150" t="s">
        <v>23</v>
      </c>
      <c r="C8" s="160"/>
      <c r="D8" s="167" t="str">
        <f>IF(D9="","",D9-D10+D11)</f>
        <v/>
      </c>
      <c r="E8" s="176">
        <f>IF(E9="","",E9-E10+E11)</f>
        <v>9815507</v>
      </c>
      <c r="F8" s="182">
        <f>IF(F9="","",F9-F10+F11)</f>
        <v>11181534</v>
      </c>
      <c r="G8" s="185">
        <f>IF(G9="","",G9-G10+G11)</f>
        <v>13811500</v>
      </c>
      <c r="H8" s="176">
        <f>IF(H9="","",H9-H10+H11)</f>
        <v>14794000</v>
      </c>
      <c r="I8" s="201" t="str">
        <f>IF(D8="","",IF(D8&lt;=0,0,($H$8-D8)/D8*3/4))</f>
        <v/>
      </c>
      <c r="J8" s="204">
        <f>IF(E8="","",IF(E8&lt;=0,0,($H$8-E8)/E8))</f>
        <v>0.50720691249061312</v>
      </c>
      <c r="K8" s="206" t="str">
        <f>IF(D8="","",IF(D8&lt;=0,$H$8*3/4/10000,($H$8-D8)*3/4/10000))</f>
        <v/>
      </c>
      <c r="L8" s="208">
        <f>IF(E8="","",IF(E8&lt;=0,$H$8/10000,($H$8-E8)/10000))</f>
        <v>497.84930000000003</v>
      </c>
    </row>
    <row r="9" spans="1:12" s="146" customFormat="1" ht="26.25" customHeight="1">
      <c r="B9" s="151"/>
      <c r="C9" s="161" t="s">
        <v>50</v>
      </c>
      <c r="D9" s="168"/>
      <c r="E9" s="177">
        <v>69152285</v>
      </c>
      <c r="F9" s="169">
        <v>62467534</v>
      </c>
      <c r="G9" s="186">
        <v>72648500</v>
      </c>
      <c r="H9" s="178">
        <v>78731000</v>
      </c>
      <c r="J9" s="1"/>
      <c r="L9" s="1"/>
    </row>
    <row r="10" spans="1:12" s="146" customFormat="1" ht="26.25" customHeight="1">
      <c r="B10" s="151"/>
      <c r="C10" s="161" t="s">
        <v>52</v>
      </c>
      <c r="D10" s="169"/>
      <c r="E10" s="178">
        <v>77279406</v>
      </c>
      <c r="F10" s="169">
        <v>69186000</v>
      </c>
      <c r="G10" s="186">
        <v>80167000</v>
      </c>
      <c r="H10" s="178">
        <v>85267000</v>
      </c>
    </row>
    <row r="11" spans="1:12" s="146" customFormat="1" ht="26.25" customHeight="1">
      <c r="B11" s="152"/>
      <c r="C11" s="161" t="s">
        <v>12</v>
      </c>
      <c r="D11" s="169"/>
      <c r="E11" s="178">
        <v>17942628</v>
      </c>
      <c r="F11" s="169">
        <v>17900000</v>
      </c>
      <c r="G11" s="186">
        <v>21330000</v>
      </c>
      <c r="H11" s="178">
        <v>21330000</v>
      </c>
    </row>
    <row r="13" spans="1:12" ht="18" customHeight="1">
      <c r="B13" s="153"/>
      <c r="C13" s="153"/>
      <c r="D13" s="153"/>
      <c r="E13" s="179" t="s">
        <v>41</v>
      </c>
      <c r="F13" s="183"/>
      <c r="G13" s="187" t="s">
        <v>83</v>
      </c>
      <c r="H13" s="196"/>
      <c r="I13" s="196"/>
      <c r="J13" s="196"/>
      <c r="K13" s="196"/>
      <c r="L13" s="209"/>
    </row>
    <row r="14" spans="1:12" ht="20.149999999999999" customHeight="1">
      <c r="B14" s="154" t="s">
        <v>81</v>
      </c>
      <c r="C14" s="7"/>
      <c r="D14" s="170"/>
      <c r="E14" s="180" t="s">
        <v>133</v>
      </c>
      <c r="F14" s="180"/>
      <c r="G14" s="188"/>
      <c r="H14" s="197"/>
      <c r="I14" s="197"/>
      <c r="J14" s="205"/>
      <c r="K14" s="197"/>
      <c r="L14" s="210"/>
    </row>
    <row r="15" spans="1:12" s="146" customFormat="1" ht="30" customHeight="1">
      <c r="B15" s="155"/>
      <c r="C15" s="162" t="s">
        <v>13</v>
      </c>
      <c r="D15" s="171"/>
      <c r="E15" s="180"/>
      <c r="F15" s="180"/>
      <c r="G15" s="189" t="s">
        <v>146</v>
      </c>
      <c r="H15" s="189"/>
      <c r="I15" s="189"/>
      <c r="J15" s="189"/>
      <c r="K15" s="189"/>
      <c r="L15" s="189"/>
    </row>
    <row r="16" spans="1:12" s="146" customFormat="1" ht="30" customHeight="1">
      <c r="B16" s="156"/>
      <c r="C16" s="163" t="s">
        <v>80</v>
      </c>
      <c r="D16" s="172"/>
      <c r="E16" s="180"/>
      <c r="F16" s="180"/>
      <c r="G16" s="190" t="s">
        <v>147</v>
      </c>
      <c r="H16" s="190"/>
      <c r="I16" s="190"/>
      <c r="J16" s="190"/>
      <c r="K16" s="190"/>
      <c r="L16" s="190"/>
    </row>
    <row r="17" spans="2:12" s="146" customFormat="1" ht="30" customHeight="1">
      <c r="B17" s="157"/>
      <c r="C17" s="164" t="s">
        <v>12</v>
      </c>
      <c r="D17" s="173"/>
      <c r="E17" s="180"/>
      <c r="F17" s="180"/>
      <c r="G17" s="191" t="s">
        <v>27</v>
      </c>
      <c r="H17" s="191"/>
      <c r="I17" s="191"/>
      <c r="J17" s="191"/>
      <c r="K17" s="191"/>
      <c r="L17" s="191"/>
    </row>
  </sheetData>
  <mergeCells count="18">
    <mergeCell ref="I3:L3"/>
    <mergeCell ref="D6:E6"/>
    <mergeCell ref="F6:H6"/>
    <mergeCell ref="I6:J6"/>
    <mergeCell ref="K6:L6"/>
    <mergeCell ref="B8:C8"/>
    <mergeCell ref="B13:D13"/>
    <mergeCell ref="E13:F13"/>
    <mergeCell ref="G13:L13"/>
    <mergeCell ref="B14:D14"/>
    <mergeCell ref="C15:D15"/>
    <mergeCell ref="G15:L15"/>
    <mergeCell ref="C16:D16"/>
    <mergeCell ref="G16:L16"/>
    <mergeCell ref="C17:D17"/>
    <mergeCell ref="G17:L17"/>
    <mergeCell ref="B9:B11"/>
    <mergeCell ref="E14:F17"/>
  </mergeCells>
  <phoneticPr fontId="4"/>
  <pageMargins left="0.51181102362204722" right="0.51181102362204722" top="0.55118110236220474" bottom="0.55118110236220474" header="0.31496062992125984" footer="0.31496062992125984"/>
  <pageSetup paperSize="9" scale="82"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L61"/>
  <sheetViews>
    <sheetView view="pageBreakPreview" zoomScale="80" zoomScaleSheetLayoutView="80" workbookViewId="0">
      <pane xSplit="6" ySplit="3" topLeftCell="G20" activePane="bottomRight" state="frozen"/>
      <selection pane="topRight"/>
      <selection pane="bottomLeft"/>
      <selection pane="bottomRight" activeCell="J3" sqref="J3"/>
    </sheetView>
  </sheetViews>
  <sheetFormatPr defaultColWidth="9" defaultRowHeight="13"/>
  <cols>
    <col min="1" max="3" width="3.6328125" style="211" customWidth="1"/>
    <col min="4" max="4" width="11.36328125" style="211" customWidth="1"/>
    <col min="5" max="5" width="12.90625" style="211" customWidth="1"/>
    <col min="6" max="6" width="7.90625" style="212" customWidth="1"/>
    <col min="7" max="10" width="15.6328125" style="211" customWidth="1"/>
    <col min="11" max="11" width="23" style="211" customWidth="1"/>
    <col min="12" max="12" width="12.7265625" style="211" customWidth="1"/>
    <col min="13" max="16384" width="9" style="211"/>
  </cols>
  <sheetData>
    <row r="1" spans="1:12" ht="29.25" customHeight="1">
      <c r="A1" s="213" t="s">
        <v>65</v>
      </c>
      <c r="B1" s="224"/>
      <c r="C1" s="224"/>
    </row>
    <row r="2" spans="1:12" ht="36.75" customHeight="1">
      <c r="A2" s="214" t="s">
        <v>127</v>
      </c>
      <c r="B2" s="225"/>
      <c r="C2" s="225"/>
      <c r="D2" s="256"/>
      <c r="E2" s="269"/>
      <c r="F2" s="287"/>
      <c r="G2" s="301" t="s">
        <v>153</v>
      </c>
      <c r="H2" s="324" t="s">
        <v>154</v>
      </c>
      <c r="I2" s="340" t="s">
        <v>155</v>
      </c>
      <c r="J2" s="356" t="s">
        <v>156</v>
      </c>
      <c r="K2" s="356" t="s">
        <v>93</v>
      </c>
    </row>
    <row r="3" spans="1:12" ht="23.25" customHeight="1">
      <c r="A3" s="215" t="s">
        <v>13</v>
      </c>
      <c r="B3" s="226"/>
      <c r="C3" s="226"/>
      <c r="D3" s="226"/>
      <c r="E3" s="226"/>
      <c r="F3" s="275"/>
      <c r="G3" s="302">
        <f>SUM(G7,G11,G15,G19,G20,G21)</f>
        <v>48820000</v>
      </c>
      <c r="H3" s="325">
        <f>SUM(H7,H11,H15,H19,H20,H21)</f>
        <v>47508750</v>
      </c>
      <c r="I3" s="341">
        <f>SUM(I7,I11,I15,I19,I20,I21)</f>
        <v>49942500</v>
      </c>
      <c r="J3" s="357">
        <f>SUM(J7,J11,J15,J19,J20,J21)</f>
        <v>52792500</v>
      </c>
      <c r="K3" s="394"/>
      <c r="L3" s="211" t="s">
        <v>150</v>
      </c>
    </row>
    <row r="4" spans="1:12" ht="23.25" customHeight="1">
      <c r="A4" s="216"/>
      <c r="B4" s="227" t="s">
        <v>16</v>
      </c>
      <c r="C4" s="242" t="s">
        <v>134</v>
      </c>
      <c r="D4" s="257"/>
      <c r="E4" s="270" t="s">
        <v>108</v>
      </c>
      <c r="F4" s="288" t="s">
        <v>106</v>
      </c>
      <c r="G4" s="303">
        <v>2500</v>
      </c>
      <c r="H4" s="326">
        <v>2600</v>
      </c>
      <c r="I4" s="342">
        <v>2700</v>
      </c>
      <c r="J4" s="358">
        <v>2900</v>
      </c>
      <c r="K4" s="395" t="s">
        <v>148</v>
      </c>
      <c r="L4" s="409">
        <f t="shared" ref="L4:L59" si="0">J4-G4</f>
        <v>400</v>
      </c>
    </row>
    <row r="5" spans="1:12" ht="23.25" customHeight="1">
      <c r="A5" s="216"/>
      <c r="B5" s="228"/>
      <c r="C5" s="243"/>
      <c r="D5" s="258"/>
      <c r="E5" s="271" t="s">
        <v>109</v>
      </c>
      <c r="F5" s="289" t="s">
        <v>107</v>
      </c>
      <c r="G5" s="304">
        <v>508</v>
      </c>
      <c r="H5" s="327">
        <v>510</v>
      </c>
      <c r="I5" s="343">
        <v>510</v>
      </c>
      <c r="J5" s="359">
        <v>510</v>
      </c>
      <c r="K5" s="396"/>
      <c r="L5" s="409">
        <f t="shared" si="0"/>
        <v>2</v>
      </c>
    </row>
    <row r="6" spans="1:12" ht="23.25" customHeight="1">
      <c r="A6" s="216"/>
      <c r="B6" s="228"/>
      <c r="C6" s="243"/>
      <c r="D6" s="258"/>
      <c r="E6" s="271" t="s">
        <v>113</v>
      </c>
      <c r="F6" s="289" t="s">
        <v>131</v>
      </c>
      <c r="G6" s="305">
        <v>248</v>
      </c>
      <c r="H6" s="328">
        <v>250</v>
      </c>
      <c r="I6" s="344">
        <v>250</v>
      </c>
      <c r="J6" s="360">
        <v>250</v>
      </c>
      <c r="K6" s="396"/>
      <c r="L6" s="409">
        <f t="shared" si="0"/>
        <v>2</v>
      </c>
    </row>
    <row r="7" spans="1:12" ht="23.25" customHeight="1">
      <c r="A7" s="216"/>
      <c r="B7" s="228"/>
      <c r="C7" s="244"/>
      <c r="D7" s="259"/>
      <c r="E7" s="272" t="s">
        <v>111</v>
      </c>
      <c r="F7" s="290" t="s">
        <v>110</v>
      </c>
      <c r="G7" s="306">
        <v>35700000</v>
      </c>
      <c r="H7" s="329">
        <f>H4/10*H5*H6</f>
        <v>33150000</v>
      </c>
      <c r="I7" s="345">
        <f>I4/10*I5*I6</f>
        <v>34425000</v>
      </c>
      <c r="J7" s="361">
        <f>J4/10*J5*J6</f>
        <v>36975000</v>
      </c>
      <c r="K7" s="397"/>
      <c r="L7" s="409">
        <f t="shared" si="0"/>
        <v>1275000</v>
      </c>
    </row>
    <row r="8" spans="1:12" ht="23.25" customHeight="1">
      <c r="A8" s="216"/>
      <c r="B8" s="228"/>
      <c r="C8" s="242" t="s">
        <v>141</v>
      </c>
      <c r="D8" s="257"/>
      <c r="E8" s="270" t="s">
        <v>94</v>
      </c>
      <c r="F8" s="288" t="s">
        <v>106</v>
      </c>
      <c r="G8" s="303">
        <v>1000</v>
      </c>
      <c r="H8" s="326">
        <v>1100</v>
      </c>
      <c r="I8" s="342">
        <v>1200</v>
      </c>
      <c r="J8" s="358">
        <v>1200</v>
      </c>
      <c r="K8" s="395" t="s">
        <v>149</v>
      </c>
      <c r="L8" s="409">
        <f t="shared" si="0"/>
        <v>200</v>
      </c>
    </row>
    <row r="9" spans="1:12" ht="23.25" customHeight="1">
      <c r="A9" s="216"/>
      <c r="B9" s="228"/>
      <c r="C9" s="243"/>
      <c r="D9" s="258"/>
      <c r="E9" s="271" t="s">
        <v>24</v>
      </c>
      <c r="F9" s="289" t="s">
        <v>107</v>
      </c>
      <c r="G9" s="304">
        <v>248</v>
      </c>
      <c r="H9" s="327">
        <v>280</v>
      </c>
      <c r="I9" s="343">
        <v>280</v>
      </c>
      <c r="J9" s="359">
        <v>280</v>
      </c>
      <c r="K9" s="396"/>
      <c r="L9" s="409">
        <f t="shared" si="0"/>
        <v>32</v>
      </c>
    </row>
    <row r="10" spans="1:12" ht="23.25" customHeight="1">
      <c r="A10" s="216"/>
      <c r="B10" s="228"/>
      <c r="C10" s="243"/>
      <c r="D10" s="258"/>
      <c r="E10" s="271" t="s">
        <v>95</v>
      </c>
      <c r="F10" s="289" t="s">
        <v>131</v>
      </c>
      <c r="G10" s="305">
        <v>150</v>
      </c>
      <c r="H10" s="328">
        <v>150</v>
      </c>
      <c r="I10" s="344">
        <v>150</v>
      </c>
      <c r="J10" s="360">
        <v>150</v>
      </c>
      <c r="K10" s="396"/>
      <c r="L10" s="409">
        <f t="shared" si="0"/>
        <v>0</v>
      </c>
    </row>
    <row r="11" spans="1:12" ht="23.25" customHeight="1">
      <c r="A11" s="216"/>
      <c r="B11" s="228"/>
      <c r="C11" s="244"/>
      <c r="D11" s="259"/>
      <c r="E11" s="272" t="s">
        <v>96</v>
      </c>
      <c r="F11" s="290" t="s">
        <v>110</v>
      </c>
      <c r="G11" s="306">
        <f>G8*G9/10*G10</f>
        <v>3720000</v>
      </c>
      <c r="H11" s="329">
        <f>H8*H9/10*H10</f>
        <v>4620000</v>
      </c>
      <c r="I11" s="345">
        <f>I8*I9/10*I10</f>
        <v>5040000</v>
      </c>
      <c r="J11" s="361">
        <f>J8*J9/10*J10</f>
        <v>5040000</v>
      </c>
      <c r="K11" s="397"/>
      <c r="L11" s="409">
        <f t="shared" si="0"/>
        <v>1320000</v>
      </c>
    </row>
    <row r="12" spans="1:12" ht="23.25" customHeight="1">
      <c r="A12" s="216"/>
      <c r="B12" s="228"/>
      <c r="C12" s="242" t="s">
        <v>142</v>
      </c>
      <c r="D12" s="257"/>
      <c r="E12" s="270" t="s">
        <v>94</v>
      </c>
      <c r="F12" s="288" t="s">
        <v>106</v>
      </c>
      <c r="G12" s="303">
        <v>40.799999999999997</v>
      </c>
      <c r="H12" s="326">
        <v>45</v>
      </c>
      <c r="I12" s="342">
        <v>90</v>
      </c>
      <c r="J12" s="358">
        <v>90</v>
      </c>
      <c r="K12" s="395"/>
      <c r="L12" s="409">
        <f t="shared" si="0"/>
        <v>49.2</v>
      </c>
    </row>
    <row r="13" spans="1:12" ht="23.25" customHeight="1">
      <c r="A13" s="216"/>
      <c r="B13" s="228"/>
      <c r="C13" s="243"/>
      <c r="D13" s="258"/>
      <c r="E13" s="271" t="s">
        <v>24</v>
      </c>
      <c r="F13" s="289" t="s">
        <v>107</v>
      </c>
      <c r="G13" s="304">
        <v>1500</v>
      </c>
      <c r="H13" s="327">
        <v>1500</v>
      </c>
      <c r="I13" s="343">
        <v>1500</v>
      </c>
      <c r="J13" s="359">
        <v>1500</v>
      </c>
      <c r="K13" s="396"/>
      <c r="L13" s="409">
        <f t="shared" si="0"/>
        <v>0</v>
      </c>
    </row>
    <row r="14" spans="1:12" ht="23.25" customHeight="1">
      <c r="A14" s="216"/>
      <c r="B14" s="228"/>
      <c r="C14" s="243"/>
      <c r="D14" s="258"/>
      <c r="E14" s="271" t="s">
        <v>95</v>
      </c>
      <c r="F14" s="289" t="s">
        <v>131</v>
      </c>
      <c r="G14" s="305">
        <f>G15/(G12/10*G13)</f>
        <v>65.359477124183002</v>
      </c>
      <c r="H14" s="328">
        <v>65</v>
      </c>
      <c r="I14" s="344">
        <v>65</v>
      </c>
      <c r="J14" s="360">
        <v>65</v>
      </c>
      <c r="K14" s="396"/>
      <c r="L14" s="409">
        <f t="shared" si="0"/>
        <v>-0.35947712418300171</v>
      </c>
    </row>
    <row r="15" spans="1:12" ht="23.25" customHeight="1">
      <c r="A15" s="216"/>
      <c r="B15" s="228"/>
      <c r="C15" s="244"/>
      <c r="D15" s="259"/>
      <c r="E15" s="272" t="s">
        <v>96</v>
      </c>
      <c r="F15" s="290" t="s">
        <v>110</v>
      </c>
      <c r="G15" s="306">
        <v>400000</v>
      </c>
      <c r="H15" s="329">
        <f>H12/10*H13*H14</f>
        <v>438750</v>
      </c>
      <c r="I15" s="345">
        <f>I12/10*I13*I14</f>
        <v>877500</v>
      </c>
      <c r="J15" s="361">
        <f>J12/10*J13*J14</f>
        <v>877500</v>
      </c>
      <c r="K15" s="397"/>
      <c r="L15" s="409">
        <f t="shared" si="0"/>
        <v>477500</v>
      </c>
    </row>
    <row r="16" spans="1:12" ht="23.25" customHeight="1">
      <c r="A16" s="216"/>
      <c r="B16" s="228"/>
      <c r="C16" s="242"/>
      <c r="D16" s="257"/>
      <c r="E16" s="270" t="s">
        <v>94</v>
      </c>
      <c r="F16" s="288" t="s">
        <v>106</v>
      </c>
      <c r="G16" s="303"/>
      <c r="H16" s="326"/>
      <c r="I16" s="342"/>
      <c r="J16" s="358"/>
      <c r="K16" s="395"/>
      <c r="L16" s="409">
        <f t="shared" si="0"/>
        <v>0</v>
      </c>
    </row>
    <row r="17" spans="1:12" ht="23.25" customHeight="1">
      <c r="A17" s="216"/>
      <c r="B17" s="228"/>
      <c r="C17" s="243"/>
      <c r="D17" s="258"/>
      <c r="E17" s="271" t="s">
        <v>24</v>
      </c>
      <c r="F17" s="289" t="s">
        <v>107</v>
      </c>
      <c r="G17" s="304"/>
      <c r="H17" s="327"/>
      <c r="I17" s="343"/>
      <c r="J17" s="359"/>
      <c r="K17" s="396"/>
      <c r="L17" s="409">
        <f t="shared" si="0"/>
        <v>0</v>
      </c>
    </row>
    <row r="18" spans="1:12" ht="23.25" customHeight="1">
      <c r="A18" s="216"/>
      <c r="B18" s="228"/>
      <c r="C18" s="243"/>
      <c r="D18" s="258"/>
      <c r="E18" s="271" t="s">
        <v>95</v>
      </c>
      <c r="F18" s="289" t="s">
        <v>131</v>
      </c>
      <c r="G18" s="305"/>
      <c r="H18" s="328"/>
      <c r="I18" s="344"/>
      <c r="J18" s="360"/>
      <c r="K18" s="396"/>
      <c r="L18" s="409">
        <f t="shared" si="0"/>
        <v>0</v>
      </c>
    </row>
    <row r="19" spans="1:12" ht="23.25" customHeight="1">
      <c r="A19" s="216"/>
      <c r="B19" s="228"/>
      <c r="C19" s="244"/>
      <c r="D19" s="259"/>
      <c r="E19" s="272" t="s">
        <v>96</v>
      </c>
      <c r="F19" s="290" t="s">
        <v>110</v>
      </c>
      <c r="G19" s="306"/>
      <c r="H19" s="329"/>
      <c r="I19" s="345"/>
      <c r="J19" s="361"/>
      <c r="K19" s="397"/>
      <c r="L19" s="409">
        <f t="shared" si="0"/>
        <v>0</v>
      </c>
    </row>
    <row r="20" spans="1:12" ht="23.25" customHeight="1">
      <c r="A20" s="216"/>
      <c r="B20" s="229"/>
      <c r="C20" s="239" t="s">
        <v>98</v>
      </c>
      <c r="D20" s="239"/>
      <c r="E20" s="273"/>
      <c r="F20" s="291" t="s">
        <v>110</v>
      </c>
      <c r="G20" s="307">
        <v>0</v>
      </c>
      <c r="H20" s="330">
        <v>300000</v>
      </c>
      <c r="I20" s="346">
        <v>600000</v>
      </c>
      <c r="J20" s="362">
        <v>900000</v>
      </c>
      <c r="K20" s="398"/>
      <c r="L20" s="409">
        <f t="shared" si="0"/>
        <v>900000</v>
      </c>
    </row>
    <row r="21" spans="1:12" ht="23.25" customHeight="1">
      <c r="A21" s="217" t="s">
        <v>100</v>
      </c>
      <c r="B21" s="230" t="s">
        <v>138</v>
      </c>
      <c r="C21" s="245"/>
      <c r="D21" s="245"/>
      <c r="E21" s="274"/>
      <c r="F21" s="292" t="s">
        <v>110</v>
      </c>
      <c r="G21" s="308">
        <v>9000000</v>
      </c>
      <c r="H21" s="331">
        <v>9000000</v>
      </c>
      <c r="I21" s="347">
        <v>9000000</v>
      </c>
      <c r="J21" s="363">
        <v>9000000</v>
      </c>
      <c r="K21" s="399"/>
      <c r="L21" s="409">
        <f t="shared" si="0"/>
        <v>0</v>
      </c>
    </row>
    <row r="22" spans="1:12" ht="23.25" customHeight="1">
      <c r="A22" s="215" t="s">
        <v>80</v>
      </c>
      <c r="B22" s="226"/>
      <c r="C22" s="226"/>
      <c r="D22" s="226"/>
      <c r="E22" s="275"/>
      <c r="F22" s="293" t="s">
        <v>110</v>
      </c>
      <c r="G22" s="302">
        <f>SUM(G23,G47,G55)</f>
        <v>57980518</v>
      </c>
      <c r="H22" s="325">
        <f>SUM(H23,H47,H55)</f>
        <v>58141866</v>
      </c>
      <c r="I22" s="341">
        <f>SUM(I23,I47,I55)</f>
        <v>59478404</v>
      </c>
      <c r="J22" s="364">
        <f>SUM(J23,J47,J55)</f>
        <v>59478405</v>
      </c>
      <c r="K22" s="400"/>
      <c r="L22" s="409">
        <f t="shared" si="0"/>
        <v>1497887</v>
      </c>
    </row>
    <row r="23" spans="1:12" ht="23.25" customHeight="1">
      <c r="A23" s="218"/>
      <c r="B23" s="231" t="s">
        <v>64</v>
      </c>
      <c r="C23" s="246"/>
      <c r="D23" s="246"/>
      <c r="E23" s="276"/>
      <c r="F23" s="294" t="s">
        <v>110</v>
      </c>
      <c r="G23" s="309">
        <f>SUM(G24:G46)</f>
        <v>35460719</v>
      </c>
      <c r="H23" s="332">
        <f>SUM(H25:H30,-H31,H33:H36,H37:H46)</f>
        <v>35858289</v>
      </c>
      <c r="I23" s="348">
        <f>SUM(I25:I30,-I31,I33:I36,I37:I46)</f>
        <v>37194826</v>
      </c>
      <c r="J23" s="365">
        <f>SUM(J25:J30,-J31,J33:J36,J37:J46)</f>
        <v>37194826</v>
      </c>
      <c r="K23" s="401"/>
      <c r="L23" s="409">
        <f t="shared" si="0"/>
        <v>1734107</v>
      </c>
    </row>
    <row r="24" spans="1:12" ht="23.25" customHeight="1">
      <c r="A24" s="218"/>
      <c r="B24" s="232"/>
      <c r="C24" s="247" t="s">
        <v>140</v>
      </c>
      <c r="D24" s="239"/>
      <c r="E24" s="277"/>
      <c r="F24" s="295" t="s">
        <v>110</v>
      </c>
      <c r="G24" s="310">
        <v>0</v>
      </c>
      <c r="H24" s="333">
        <v>0</v>
      </c>
      <c r="I24" s="349">
        <v>0</v>
      </c>
      <c r="J24" s="366">
        <v>0</v>
      </c>
      <c r="K24" s="395"/>
      <c r="L24" s="409">
        <f t="shared" si="0"/>
        <v>0</v>
      </c>
    </row>
    <row r="25" spans="1:12" ht="23.25" customHeight="1">
      <c r="A25" s="218"/>
      <c r="B25" s="233"/>
      <c r="C25" s="248" t="s">
        <v>121</v>
      </c>
      <c r="D25" s="251" t="s">
        <v>114</v>
      </c>
      <c r="E25" s="277"/>
      <c r="F25" s="295" t="s">
        <v>110</v>
      </c>
      <c r="G25" s="310">
        <v>0</v>
      </c>
      <c r="H25" s="333">
        <v>0</v>
      </c>
      <c r="I25" s="349">
        <v>0</v>
      </c>
      <c r="J25" s="366">
        <v>0</v>
      </c>
      <c r="K25" s="395"/>
      <c r="L25" s="409">
        <f t="shared" si="0"/>
        <v>0</v>
      </c>
    </row>
    <row r="26" spans="1:12" ht="23.25" customHeight="1">
      <c r="A26" s="218"/>
      <c r="B26" s="233"/>
      <c r="C26" s="249"/>
      <c r="D26" s="252" t="s">
        <v>86</v>
      </c>
      <c r="E26" s="278"/>
      <c r="F26" s="296" t="s">
        <v>110</v>
      </c>
      <c r="G26" s="311">
        <v>1832900</v>
      </c>
      <c r="H26" s="328">
        <v>1850000</v>
      </c>
      <c r="I26" s="344">
        <v>1850000</v>
      </c>
      <c r="J26" s="360">
        <v>1850000</v>
      </c>
      <c r="K26" s="396"/>
      <c r="L26" s="409">
        <f t="shared" si="0"/>
        <v>17100</v>
      </c>
    </row>
    <row r="27" spans="1:12" ht="23.25" customHeight="1">
      <c r="A27" s="218"/>
      <c r="B27" s="233"/>
      <c r="C27" s="249"/>
      <c r="D27" s="252" t="s">
        <v>101</v>
      </c>
      <c r="E27" s="278"/>
      <c r="F27" s="296" t="s">
        <v>110</v>
      </c>
      <c r="G27" s="311">
        <v>1643330</v>
      </c>
      <c r="H27" s="328">
        <v>2000000</v>
      </c>
      <c r="I27" s="344">
        <v>2000000</v>
      </c>
      <c r="J27" s="360">
        <v>2000000</v>
      </c>
      <c r="K27" s="396"/>
      <c r="L27" s="409">
        <f t="shared" si="0"/>
        <v>356670</v>
      </c>
    </row>
    <row r="28" spans="1:12" ht="23.25" customHeight="1">
      <c r="A28" s="218"/>
      <c r="B28" s="233"/>
      <c r="C28" s="249"/>
      <c r="D28" s="252" t="s">
        <v>115</v>
      </c>
      <c r="E28" s="278"/>
      <c r="F28" s="296" t="s">
        <v>110</v>
      </c>
      <c r="G28" s="311">
        <v>1176200</v>
      </c>
      <c r="H28" s="328">
        <v>1200000</v>
      </c>
      <c r="I28" s="344">
        <v>1200000</v>
      </c>
      <c r="J28" s="360">
        <v>1200000</v>
      </c>
      <c r="K28" s="396"/>
      <c r="L28" s="409">
        <f t="shared" si="0"/>
        <v>23800</v>
      </c>
    </row>
    <row r="29" spans="1:12" ht="23.25" customHeight="1">
      <c r="A29" s="218"/>
      <c r="B29" s="233"/>
      <c r="C29" s="249"/>
      <c r="D29" s="252" t="s">
        <v>0</v>
      </c>
      <c r="E29" s="278"/>
      <c r="F29" s="296" t="s">
        <v>110</v>
      </c>
      <c r="G29" s="311">
        <v>45000</v>
      </c>
      <c r="H29" s="328">
        <v>45000</v>
      </c>
      <c r="I29" s="344">
        <v>45000</v>
      </c>
      <c r="J29" s="360">
        <v>45000</v>
      </c>
      <c r="K29" s="396"/>
      <c r="L29" s="409">
        <f t="shared" si="0"/>
        <v>0</v>
      </c>
    </row>
    <row r="30" spans="1:12" ht="23.25" customHeight="1">
      <c r="A30" s="218"/>
      <c r="B30" s="233"/>
      <c r="C30" s="249"/>
      <c r="D30" s="253"/>
      <c r="E30" s="281"/>
      <c r="F30" s="391" t="s">
        <v>110</v>
      </c>
      <c r="G30" s="317"/>
      <c r="H30" s="337"/>
      <c r="I30" s="353"/>
      <c r="J30" s="370"/>
      <c r="K30" s="402"/>
      <c r="L30" s="409">
        <f t="shared" si="0"/>
        <v>0</v>
      </c>
    </row>
    <row r="31" spans="1:12" ht="23.25" customHeight="1">
      <c r="A31" s="218"/>
      <c r="B31" s="233"/>
      <c r="C31" s="250"/>
      <c r="D31" s="254" t="s">
        <v>114</v>
      </c>
      <c r="E31" s="279"/>
      <c r="F31" s="297" t="s">
        <v>110</v>
      </c>
      <c r="G31" s="312">
        <v>0</v>
      </c>
      <c r="H31" s="334">
        <v>0</v>
      </c>
      <c r="I31" s="350">
        <v>0</v>
      </c>
      <c r="J31" s="367">
        <v>0</v>
      </c>
      <c r="K31" s="397"/>
      <c r="L31" s="409">
        <f t="shared" si="0"/>
        <v>0</v>
      </c>
    </row>
    <row r="32" spans="1:12" ht="23.25" customHeight="1">
      <c r="A32" s="218"/>
      <c r="B32" s="233"/>
      <c r="C32" s="247" t="s">
        <v>82</v>
      </c>
      <c r="D32" s="239"/>
      <c r="E32" s="277"/>
      <c r="F32" s="295" t="s">
        <v>110</v>
      </c>
      <c r="G32" s="313">
        <v>0</v>
      </c>
      <c r="H32" s="335">
        <v>0</v>
      </c>
      <c r="I32" s="351">
        <v>0</v>
      </c>
      <c r="J32" s="368">
        <v>0</v>
      </c>
      <c r="K32" s="395"/>
      <c r="L32" s="409">
        <f t="shared" si="0"/>
        <v>0</v>
      </c>
    </row>
    <row r="33" spans="1:12" ht="23.25" customHeight="1">
      <c r="A33" s="218"/>
      <c r="B33" s="234"/>
      <c r="C33" s="248" t="s">
        <v>120</v>
      </c>
      <c r="D33" s="251" t="s">
        <v>15</v>
      </c>
      <c r="E33" s="277"/>
      <c r="F33" s="295" t="s">
        <v>110</v>
      </c>
      <c r="G33" s="310">
        <v>3000000</v>
      </c>
      <c r="H33" s="333">
        <v>3000000</v>
      </c>
      <c r="I33" s="349">
        <v>3000000</v>
      </c>
      <c r="J33" s="366">
        <v>3000000</v>
      </c>
      <c r="K33" s="395"/>
      <c r="L33" s="409">
        <f t="shared" si="0"/>
        <v>0</v>
      </c>
    </row>
    <row r="34" spans="1:12" ht="23.25" customHeight="1">
      <c r="A34" s="218"/>
      <c r="B34" s="234"/>
      <c r="C34" s="249"/>
      <c r="D34" s="252" t="s">
        <v>135</v>
      </c>
      <c r="E34" s="278"/>
      <c r="F34" s="296" t="s">
        <v>110</v>
      </c>
      <c r="G34" s="311">
        <v>1000000</v>
      </c>
      <c r="H34" s="328">
        <v>1000000</v>
      </c>
      <c r="I34" s="344">
        <v>1000000</v>
      </c>
      <c r="J34" s="360">
        <v>1000000</v>
      </c>
      <c r="K34" s="396"/>
      <c r="L34" s="409">
        <f t="shared" si="0"/>
        <v>0</v>
      </c>
    </row>
    <row r="35" spans="1:12" ht="23.25" customHeight="1">
      <c r="A35" s="218"/>
      <c r="B35" s="234"/>
      <c r="C35" s="249"/>
      <c r="D35" s="252" t="s">
        <v>99</v>
      </c>
      <c r="E35" s="278"/>
      <c r="F35" s="296" t="s">
        <v>110</v>
      </c>
      <c r="G35" s="311">
        <v>500000</v>
      </c>
      <c r="H35" s="328">
        <v>500000</v>
      </c>
      <c r="I35" s="344">
        <v>500000</v>
      </c>
      <c r="J35" s="360">
        <v>500000</v>
      </c>
      <c r="K35" s="396"/>
      <c r="L35" s="409">
        <f t="shared" si="0"/>
        <v>0</v>
      </c>
    </row>
    <row r="36" spans="1:12" ht="23.25" customHeight="1">
      <c r="A36" s="218"/>
      <c r="B36" s="234"/>
      <c r="C36" s="250"/>
      <c r="D36" s="254" t="s">
        <v>136</v>
      </c>
      <c r="E36" s="279"/>
      <c r="F36" s="297" t="s">
        <v>110</v>
      </c>
      <c r="G36" s="314">
        <v>62500</v>
      </c>
      <c r="H36" s="329">
        <v>62500</v>
      </c>
      <c r="I36" s="345">
        <v>62500</v>
      </c>
      <c r="J36" s="361">
        <v>62500</v>
      </c>
      <c r="K36" s="397"/>
      <c r="L36" s="409">
        <f t="shared" si="0"/>
        <v>0</v>
      </c>
    </row>
    <row r="37" spans="1:12" ht="23.25" customHeight="1">
      <c r="A37" s="218"/>
      <c r="B37" s="233"/>
      <c r="C37" s="248" t="s">
        <v>122</v>
      </c>
      <c r="D37" s="251" t="s">
        <v>124</v>
      </c>
      <c r="E37" s="277"/>
      <c r="F37" s="295" t="s">
        <v>110</v>
      </c>
      <c r="G37" s="310">
        <v>2413878</v>
      </c>
      <c r="H37" s="333">
        <v>2413878</v>
      </c>
      <c r="I37" s="349">
        <v>2413878</v>
      </c>
      <c r="J37" s="366">
        <v>2413878</v>
      </c>
      <c r="K37" s="395"/>
      <c r="L37" s="409">
        <f t="shared" si="0"/>
        <v>0</v>
      </c>
    </row>
    <row r="38" spans="1:12" ht="23.25" customHeight="1">
      <c r="A38" s="218"/>
      <c r="B38" s="233"/>
      <c r="C38" s="249"/>
      <c r="D38" s="260" t="s">
        <v>102</v>
      </c>
      <c r="E38" s="280"/>
      <c r="F38" s="298" t="s">
        <v>110</v>
      </c>
      <c r="G38" s="315">
        <v>4929225</v>
      </c>
      <c r="H38" s="336">
        <v>4929225</v>
      </c>
      <c r="I38" s="352">
        <v>4929225</v>
      </c>
      <c r="J38" s="369">
        <v>4929225</v>
      </c>
      <c r="K38" s="403"/>
      <c r="L38" s="409">
        <f t="shared" si="0"/>
        <v>0</v>
      </c>
    </row>
    <row r="39" spans="1:12" ht="23.25" customHeight="1">
      <c r="A39" s="218"/>
      <c r="B39" s="233"/>
      <c r="C39" s="249"/>
      <c r="D39" s="252" t="s">
        <v>14</v>
      </c>
      <c r="E39" s="278"/>
      <c r="F39" s="296" t="s">
        <v>110</v>
      </c>
      <c r="G39" s="311">
        <v>5186</v>
      </c>
      <c r="H39" s="328">
        <v>5186</v>
      </c>
      <c r="I39" s="344">
        <v>5186</v>
      </c>
      <c r="J39" s="360">
        <v>5186</v>
      </c>
      <c r="K39" s="396"/>
      <c r="L39" s="409">
        <f t="shared" si="0"/>
        <v>0</v>
      </c>
    </row>
    <row r="40" spans="1:12" ht="23.25" customHeight="1">
      <c r="A40" s="218"/>
      <c r="B40" s="233"/>
      <c r="C40" s="249"/>
      <c r="D40" s="252" t="s">
        <v>103</v>
      </c>
      <c r="E40" s="278"/>
      <c r="F40" s="296" t="s">
        <v>110</v>
      </c>
      <c r="G40" s="311">
        <v>4392502</v>
      </c>
      <c r="H40" s="328">
        <v>4392502</v>
      </c>
      <c r="I40" s="344">
        <v>4392502</v>
      </c>
      <c r="J40" s="360">
        <v>4392502</v>
      </c>
      <c r="K40" s="396"/>
      <c r="L40" s="409">
        <f t="shared" si="0"/>
        <v>0</v>
      </c>
    </row>
    <row r="41" spans="1:12" ht="23.25" customHeight="1">
      <c r="A41" s="218"/>
      <c r="B41" s="233"/>
      <c r="C41" s="249"/>
      <c r="D41" s="252" t="s">
        <v>116</v>
      </c>
      <c r="E41" s="278"/>
      <c r="F41" s="296" t="s">
        <v>110</v>
      </c>
      <c r="G41" s="311">
        <v>1141303</v>
      </c>
      <c r="H41" s="328">
        <v>1141303</v>
      </c>
      <c r="I41" s="344">
        <v>1141303</v>
      </c>
      <c r="J41" s="360">
        <v>1141303</v>
      </c>
      <c r="K41" s="396"/>
      <c r="L41" s="409">
        <f t="shared" si="0"/>
        <v>0</v>
      </c>
    </row>
    <row r="42" spans="1:12" ht="23.25" customHeight="1">
      <c r="A42" s="218"/>
      <c r="B42" s="233"/>
      <c r="C42" s="249"/>
      <c r="D42" s="252" t="s">
        <v>117</v>
      </c>
      <c r="E42" s="278"/>
      <c r="F42" s="296" t="s">
        <v>110</v>
      </c>
      <c r="G42" s="311">
        <v>1093529</v>
      </c>
      <c r="H42" s="328">
        <v>1093529</v>
      </c>
      <c r="I42" s="344">
        <v>1093529</v>
      </c>
      <c r="J42" s="360">
        <v>1093529</v>
      </c>
      <c r="K42" s="396"/>
      <c r="L42" s="409">
        <f t="shared" si="0"/>
        <v>0</v>
      </c>
    </row>
    <row r="43" spans="1:12" ht="23.25" customHeight="1">
      <c r="A43" s="218"/>
      <c r="B43" s="233"/>
      <c r="C43" s="249"/>
      <c r="D43" s="252" t="s">
        <v>118</v>
      </c>
      <c r="E43" s="278"/>
      <c r="F43" s="296" t="s">
        <v>110</v>
      </c>
      <c r="G43" s="311">
        <v>7410210</v>
      </c>
      <c r="H43" s="328">
        <v>7410210</v>
      </c>
      <c r="I43" s="344">
        <v>7410210</v>
      </c>
      <c r="J43" s="360">
        <v>7410210</v>
      </c>
      <c r="K43" s="396"/>
      <c r="L43" s="409">
        <f t="shared" si="0"/>
        <v>0</v>
      </c>
    </row>
    <row r="44" spans="1:12" ht="23.25" customHeight="1">
      <c r="A44" s="218"/>
      <c r="B44" s="233"/>
      <c r="C44" s="249"/>
      <c r="D44" s="252" t="s">
        <v>128</v>
      </c>
      <c r="E44" s="278"/>
      <c r="F44" s="296" t="s">
        <v>110</v>
      </c>
      <c r="G44" s="311">
        <v>4663463</v>
      </c>
      <c r="H44" s="328">
        <v>4663463</v>
      </c>
      <c r="I44" s="344">
        <v>6000000</v>
      </c>
      <c r="J44" s="360">
        <v>6000000</v>
      </c>
      <c r="K44" s="396"/>
      <c r="L44" s="409">
        <f t="shared" si="0"/>
        <v>1336537</v>
      </c>
    </row>
    <row r="45" spans="1:12" ht="23.25" customHeight="1">
      <c r="A45" s="218"/>
      <c r="B45" s="233"/>
      <c r="C45" s="249"/>
      <c r="D45" s="252"/>
      <c r="E45" s="278"/>
      <c r="F45" s="296" t="s">
        <v>110</v>
      </c>
      <c r="G45" s="311"/>
      <c r="H45" s="328"/>
      <c r="I45" s="344"/>
      <c r="J45" s="360"/>
      <c r="K45" s="396"/>
      <c r="L45" s="409">
        <f t="shared" si="0"/>
        <v>0</v>
      </c>
    </row>
    <row r="46" spans="1:12" ht="23.25" customHeight="1">
      <c r="A46" s="218"/>
      <c r="B46" s="235"/>
      <c r="C46" s="250"/>
      <c r="D46" s="254" t="s">
        <v>137</v>
      </c>
      <c r="E46" s="279"/>
      <c r="F46" s="297" t="s">
        <v>110</v>
      </c>
      <c r="G46" s="314">
        <f>26200789-SUM(G37:G45)</f>
        <v>151493</v>
      </c>
      <c r="H46" s="392">
        <v>151493</v>
      </c>
      <c r="I46" s="345">
        <v>151493</v>
      </c>
      <c r="J46" s="392">
        <v>151493</v>
      </c>
      <c r="K46" s="404"/>
      <c r="L46" s="409">
        <f t="shared" si="0"/>
        <v>0</v>
      </c>
    </row>
    <row r="47" spans="1:12" ht="23.25" customHeight="1">
      <c r="A47" s="218"/>
      <c r="B47" s="232" t="s">
        <v>105</v>
      </c>
      <c r="C47" s="223"/>
      <c r="D47" s="223"/>
      <c r="E47" s="239"/>
      <c r="F47" s="291" t="s">
        <v>110</v>
      </c>
      <c r="G47" s="316">
        <f>SUM(G48:G54)</f>
        <v>20121116</v>
      </c>
      <c r="H47" s="316">
        <f>SUM(H48:H54)</f>
        <v>19884893</v>
      </c>
      <c r="I47" s="316">
        <f>SUM(I48:I54)</f>
        <v>19884893</v>
      </c>
      <c r="J47" s="393">
        <f>SUM(J48:J54)</f>
        <v>19884893</v>
      </c>
      <c r="K47" s="405"/>
      <c r="L47" s="409">
        <f t="shared" si="0"/>
        <v>-236223</v>
      </c>
    </row>
    <row r="48" spans="1:12" ht="23.25" customHeight="1">
      <c r="A48" s="218"/>
      <c r="B48" s="232"/>
      <c r="C48" s="251" t="s">
        <v>18</v>
      </c>
      <c r="D48" s="261"/>
      <c r="E48" s="280"/>
      <c r="F48" s="298" t="s">
        <v>110</v>
      </c>
      <c r="G48" s="315">
        <v>6000000</v>
      </c>
      <c r="H48" s="336">
        <v>6000000</v>
      </c>
      <c r="I48" s="352">
        <v>6000000</v>
      </c>
      <c r="J48" s="369">
        <v>6000000</v>
      </c>
      <c r="K48" s="403"/>
      <c r="L48" s="409">
        <f t="shared" si="0"/>
        <v>0</v>
      </c>
    </row>
    <row r="49" spans="1:12" ht="23.25" customHeight="1">
      <c r="A49" s="218"/>
      <c r="B49" s="232"/>
      <c r="C49" s="252" t="s">
        <v>15</v>
      </c>
      <c r="D49" s="262"/>
      <c r="E49" s="278"/>
      <c r="F49" s="296" t="s">
        <v>110</v>
      </c>
      <c r="G49" s="311"/>
      <c r="H49" s="328"/>
      <c r="I49" s="344"/>
      <c r="J49" s="360"/>
      <c r="K49" s="396"/>
      <c r="L49" s="409">
        <f t="shared" si="0"/>
        <v>0</v>
      </c>
    </row>
    <row r="50" spans="1:12" ht="23.25" customHeight="1">
      <c r="A50" s="218"/>
      <c r="B50" s="232"/>
      <c r="C50" s="252" t="s">
        <v>99</v>
      </c>
      <c r="D50" s="262"/>
      <c r="E50" s="278"/>
      <c r="F50" s="296" t="s">
        <v>110</v>
      </c>
      <c r="G50" s="311">
        <v>891900</v>
      </c>
      <c r="H50" s="328">
        <v>891900</v>
      </c>
      <c r="I50" s="344">
        <v>891900</v>
      </c>
      <c r="J50" s="360">
        <v>891900</v>
      </c>
      <c r="K50" s="396"/>
      <c r="L50" s="409">
        <f t="shared" si="0"/>
        <v>0</v>
      </c>
    </row>
    <row r="51" spans="1:12" ht="23.25" customHeight="1">
      <c r="A51" s="218"/>
      <c r="B51" s="232"/>
      <c r="C51" s="252" t="s">
        <v>129</v>
      </c>
      <c r="D51" s="262"/>
      <c r="E51" s="278"/>
      <c r="F51" s="296" t="s">
        <v>110</v>
      </c>
      <c r="G51" s="311">
        <v>81211</v>
      </c>
      <c r="H51" s="328">
        <v>81211</v>
      </c>
      <c r="I51" s="344">
        <v>81211</v>
      </c>
      <c r="J51" s="360">
        <v>81211</v>
      </c>
      <c r="K51" s="396"/>
      <c r="L51" s="409">
        <f t="shared" si="0"/>
        <v>0</v>
      </c>
    </row>
    <row r="52" spans="1:12" ht="23.25" customHeight="1">
      <c r="A52" s="218"/>
      <c r="B52" s="232"/>
      <c r="C52" s="252" t="s">
        <v>89</v>
      </c>
      <c r="D52" s="262"/>
      <c r="E52" s="278"/>
      <c r="F52" s="296" t="s">
        <v>110</v>
      </c>
      <c r="G52" s="311">
        <v>411782</v>
      </c>
      <c r="H52" s="328">
        <v>411782</v>
      </c>
      <c r="I52" s="344">
        <v>411782</v>
      </c>
      <c r="J52" s="360">
        <v>411782</v>
      </c>
      <c r="K52" s="396"/>
      <c r="L52" s="409">
        <f t="shared" si="0"/>
        <v>0</v>
      </c>
    </row>
    <row r="53" spans="1:12" ht="23.25" customHeight="1">
      <c r="A53" s="218"/>
      <c r="B53" s="232"/>
      <c r="C53" s="253"/>
      <c r="D53" s="263"/>
      <c r="E53" s="281"/>
      <c r="F53" s="296" t="s">
        <v>110</v>
      </c>
      <c r="G53" s="317"/>
      <c r="H53" s="337"/>
      <c r="I53" s="353"/>
      <c r="J53" s="370"/>
      <c r="K53" s="402"/>
      <c r="L53" s="409">
        <f t="shared" si="0"/>
        <v>0</v>
      </c>
    </row>
    <row r="54" spans="1:12" ht="23.25" customHeight="1">
      <c r="A54" s="216"/>
      <c r="B54" s="236"/>
      <c r="C54" s="254" t="s">
        <v>137</v>
      </c>
      <c r="D54" s="264"/>
      <c r="E54" s="279"/>
      <c r="F54" s="297" t="s">
        <v>110</v>
      </c>
      <c r="G54" s="314">
        <f>20121116-SUM(G48:G53)</f>
        <v>12736223</v>
      </c>
      <c r="H54" s="329">
        <v>12500000</v>
      </c>
      <c r="I54" s="345">
        <v>12500000</v>
      </c>
      <c r="J54" s="361">
        <v>12500000</v>
      </c>
      <c r="K54" s="397"/>
      <c r="L54" s="409">
        <f t="shared" si="0"/>
        <v>-236223</v>
      </c>
    </row>
    <row r="55" spans="1:12" ht="23.25" customHeight="1">
      <c r="A55" s="217"/>
      <c r="B55" s="237" t="s">
        <v>139</v>
      </c>
      <c r="C55" s="255"/>
      <c r="D55" s="255"/>
      <c r="E55" s="282"/>
      <c r="F55" s="292" t="s">
        <v>110</v>
      </c>
      <c r="G55" s="318">
        <v>2398683</v>
      </c>
      <c r="H55" s="331">
        <v>2398684</v>
      </c>
      <c r="I55" s="347">
        <v>2398685</v>
      </c>
      <c r="J55" s="363">
        <v>2398686</v>
      </c>
      <c r="K55" s="399"/>
      <c r="L55" s="409">
        <f t="shared" si="0"/>
        <v>3</v>
      </c>
    </row>
    <row r="56" spans="1:12" ht="23.25" customHeight="1">
      <c r="A56" s="219" t="s">
        <v>13</v>
      </c>
      <c r="B56" s="238"/>
      <c r="C56" s="238"/>
      <c r="D56" s="265"/>
      <c r="E56" s="283" t="s">
        <v>31</v>
      </c>
      <c r="F56" s="293" t="s">
        <v>110</v>
      </c>
      <c r="G56" s="319">
        <f>G3</f>
        <v>48820000</v>
      </c>
      <c r="H56" s="325">
        <f>H3</f>
        <v>47508750</v>
      </c>
      <c r="I56" s="341">
        <f>I3</f>
        <v>49942500</v>
      </c>
      <c r="J56" s="364">
        <f>J3</f>
        <v>52792500</v>
      </c>
      <c r="K56" s="400"/>
      <c r="L56" s="409">
        <f t="shared" si="0"/>
        <v>3972500</v>
      </c>
    </row>
    <row r="57" spans="1:12" ht="23.25" customHeight="1">
      <c r="A57" s="220" t="s">
        <v>80</v>
      </c>
      <c r="B57" s="239"/>
      <c r="C57" s="239"/>
      <c r="D57" s="266"/>
      <c r="E57" s="284" t="s">
        <v>20</v>
      </c>
      <c r="F57" s="291" t="s">
        <v>110</v>
      </c>
      <c r="G57" s="320">
        <f>G22</f>
        <v>57980518</v>
      </c>
      <c r="H57" s="167">
        <f>H22</f>
        <v>58141866</v>
      </c>
      <c r="I57" s="185">
        <f>I22</f>
        <v>59478404</v>
      </c>
      <c r="J57" s="371">
        <f>J22</f>
        <v>59478405</v>
      </c>
      <c r="K57" s="406"/>
      <c r="L57" s="409">
        <f t="shared" si="0"/>
        <v>1497887</v>
      </c>
    </row>
    <row r="58" spans="1:12" ht="23.25" customHeight="1">
      <c r="A58" s="221" t="s">
        <v>12</v>
      </c>
      <c r="B58" s="240"/>
      <c r="C58" s="240"/>
      <c r="D58" s="267"/>
      <c r="E58" s="285" t="s">
        <v>53</v>
      </c>
      <c r="F58" s="299" t="s">
        <v>110</v>
      </c>
      <c r="G58" s="321">
        <f>SUM(G33:G36,G48:G50)</f>
        <v>11454400</v>
      </c>
      <c r="H58" s="338">
        <f>SUM(H33,H48:H50)</f>
        <v>9891900</v>
      </c>
      <c r="I58" s="354">
        <f>SUM(I33,I48:I50)</f>
        <v>9891900</v>
      </c>
      <c r="J58" s="372">
        <f>SUM(J33,J48:J50)</f>
        <v>9891900</v>
      </c>
      <c r="K58" s="407"/>
      <c r="L58" s="409">
        <f t="shared" si="0"/>
        <v>-1562500</v>
      </c>
    </row>
    <row r="59" spans="1:12" ht="23.25" customHeight="1">
      <c r="A59" s="222" t="s">
        <v>125</v>
      </c>
      <c r="B59" s="241"/>
      <c r="C59" s="241"/>
      <c r="D59" s="268"/>
      <c r="E59" s="286" t="s">
        <v>126</v>
      </c>
      <c r="F59" s="300" t="s">
        <v>110</v>
      </c>
      <c r="G59" s="322">
        <f>G56-G57+G58</f>
        <v>2293882</v>
      </c>
      <c r="H59" s="339">
        <f>H56-H57+H58</f>
        <v>-741216</v>
      </c>
      <c r="I59" s="355">
        <f>I56-I57+I58</f>
        <v>355996</v>
      </c>
      <c r="J59" s="373">
        <f>J56-J57+J58</f>
        <v>3205995</v>
      </c>
      <c r="K59" s="408"/>
      <c r="L59" s="409">
        <f t="shared" si="0"/>
        <v>912113</v>
      </c>
    </row>
    <row r="61" spans="1:12">
      <c r="A61" s="223"/>
      <c r="B61" s="223"/>
      <c r="C61" s="223"/>
    </row>
  </sheetData>
  <mergeCells count="10">
    <mergeCell ref="A2:C2"/>
    <mergeCell ref="D2:F2"/>
    <mergeCell ref="C4:D7"/>
    <mergeCell ref="C8:D11"/>
    <mergeCell ref="C12:D15"/>
    <mergeCell ref="C16:D19"/>
    <mergeCell ref="C33:C36"/>
    <mergeCell ref="B4:B20"/>
    <mergeCell ref="C25:C31"/>
    <mergeCell ref="C37:C46"/>
  </mergeCells>
  <phoneticPr fontId="4"/>
  <printOptions horizontalCentered="1"/>
  <pageMargins left="0.70866141732283472" right="0.31496062992125984" top="0.55118110236220474" bottom="0.55118110236220474" header="0.31496062992125984" footer="0.31496062992125984"/>
  <pageSetup paperSize="9" scale="5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県様式2</vt:lpstr>
      <vt:lpstr>県様式3-1</vt:lpstr>
      <vt:lpstr>県様式3-2</vt:lpstr>
      <vt:lpstr>【参考】付加価値額の算定根拠</vt:lpstr>
      <vt:lpstr>【記載例】県様式３-1</vt:lpstr>
      <vt:lpstr>【記載例】県様式3-2</vt:lpstr>
      <vt:lpstr>【記載例・参考】付加価値額の算定根拠</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2025-12-17T12:12:57Z</dcterms:created>
  <dcterms:modified xsi:type="dcterms:W3CDTF">2026-04-08T04:37:21Z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2026-04-08T04:37:21Z</vt:filetime>
  </property>
</Properties>
</file>