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『表紙』" sheetId="1" r:id="rId1"/>
    <sheet name="102～104" sheetId="2" r:id="rId2"/>
    <sheet name="105" sheetId="3" r:id="rId3"/>
    <sheet name="106" sheetId="4" r:id="rId4"/>
    <sheet name="107" sheetId="5" r:id="rId5"/>
    <sheet name="108" sheetId="6" r:id="rId6"/>
    <sheet name="109～111" sheetId="7" r:id="rId7"/>
    <sheet name="112" sheetId="8" r:id="rId8"/>
    <sheet name="113～114" sheetId="9" r:id="rId9"/>
  </sheets>
  <definedNames>
    <definedName name="_xlnm.Print_Area" localSheetId="0">'『表紙』'!$A$1:$S$39</definedName>
    <definedName name="_xlnm.Print_Area" localSheetId="1">'102～104'!$A$1:$O$34</definedName>
    <definedName name="_xlnm.Print_Area" localSheetId="2">'105'!$A$1:$J$34</definedName>
    <definedName name="_xlnm.Print_Area" localSheetId="3">'106'!$A$1:$O$31</definedName>
    <definedName name="_xlnm.Print_Area" localSheetId="4">'107'!$A$1:$G$46</definedName>
    <definedName name="_xlnm.Print_Area" localSheetId="5">'108'!$A$1:$H$29</definedName>
    <definedName name="_xlnm.Print_Area" localSheetId="6">'109～111'!$A$1:$P$43</definedName>
    <definedName name="_xlnm.Print_Area" localSheetId="7">'112'!$A$1:$M$28</definedName>
    <definedName name="_xlnm.Print_Area" localSheetId="8">'113～114'!$A$1:$L$25</definedName>
  </definedNames>
  <calcPr fullCalcOnLoad="1"/>
</workbook>
</file>

<file path=xl/sharedStrings.xml><?xml version="1.0" encoding="utf-8"?>
<sst xmlns="http://schemas.openxmlformats.org/spreadsheetml/2006/main" count="455" uniqueCount="302">
  <si>
    <t>13　行政及び選挙</t>
  </si>
  <si>
    <t>氏　　　　　名</t>
  </si>
  <si>
    <t>就　　　　　任</t>
  </si>
  <si>
    <t>初　　　代</t>
  </si>
  <si>
    <t>安念鉄夫</t>
  </si>
  <si>
    <t>平成 16 年 11 月 28 日</t>
  </si>
  <si>
    <t>　資料：総務課</t>
  </si>
  <si>
    <t>松本恒美</t>
  </si>
  <si>
    <t>江守俊光</t>
  </si>
  <si>
    <t>　資料：議会事務局</t>
  </si>
  <si>
    <t>各年12月31日現在</t>
  </si>
  <si>
    <t>年次</t>
  </si>
  <si>
    <t>区　分</t>
  </si>
  <si>
    <t>予算</t>
  </si>
  <si>
    <t>条例・規則</t>
  </si>
  <si>
    <t>同　　意</t>
  </si>
  <si>
    <t>認　　定</t>
  </si>
  <si>
    <t>承　　認</t>
  </si>
  <si>
    <t>その他</t>
  </si>
  <si>
    <t>議　員　提　出</t>
  </si>
  <si>
    <t>計</t>
  </si>
  <si>
    <t>選　　挙</t>
  </si>
  <si>
    <t>条例・規則</t>
  </si>
  <si>
    <t>意見書</t>
  </si>
  <si>
    <t>決議案</t>
  </si>
  <si>
    <t>その他</t>
  </si>
  <si>
    <t>17</t>
  </si>
  <si>
    <t>提出件数</t>
  </si>
  <si>
    <t>-</t>
  </si>
  <si>
    <t>可　　　　決</t>
  </si>
  <si>
    <t>-</t>
  </si>
  <si>
    <t>修正可決</t>
  </si>
  <si>
    <t>-</t>
  </si>
  <si>
    <t>否　　　　決</t>
  </si>
  <si>
    <t>-</t>
  </si>
  <si>
    <t>18</t>
  </si>
  <si>
    <t>　資料：議会事務局　　</t>
  </si>
  <si>
    <r>
      <t xml:space="preserve">平成 16 年 11 月 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9 日</t>
    </r>
  </si>
  <si>
    <r>
      <t xml:space="preserve">  〃  17 年 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5 月 12 日</t>
    </r>
  </si>
  <si>
    <r>
      <t xml:space="preserve">  〃  18 年 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5 月 16 日</t>
    </r>
  </si>
  <si>
    <t>　　　</t>
  </si>
  <si>
    <t>　　　　</t>
  </si>
  <si>
    <t>平成18年10月1日現在</t>
  </si>
  <si>
    <t>課別</t>
  </si>
  <si>
    <t>総数</t>
  </si>
  <si>
    <t>企画調整課</t>
  </si>
  <si>
    <t>(部長含む)</t>
  </si>
  <si>
    <t>教育総務課</t>
  </si>
  <si>
    <t>(次長含む)</t>
  </si>
  <si>
    <t>広報情報課</t>
  </si>
  <si>
    <t>小学校</t>
  </si>
  <si>
    <t>電算室</t>
  </si>
  <si>
    <t>中学校</t>
  </si>
  <si>
    <t>総務課</t>
  </si>
  <si>
    <t>幼稚園</t>
  </si>
  <si>
    <t>財政課</t>
  </si>
  <si>
    <t>学校給食センター</t>
  </si>
  <si>
    <t>税務課</t>
  </si>
  <si>
    <t>学校建設室</t>
  </si>
  <si>
    <t>社会福祉課</t>
  </si>
  <si>
    <t>生涯学習課</t>
  </si>
  <si>
    <t>高齢児童課</t>
  </si>
  <si>
    <t>砺波図書館</t>
  </si>
  <si>
    <t>地域包括支援センター</t>
  </si>
  <si>
    <t>庄川図書館</t>
  </si>
  <si>
    <t>保育所</t>
  </si>
  <si>
    <t>砺波郷土資料館</t>
  </si>
  <si>
    <t>健康センター</t>
  </si>
  <si>
    <t>勤労青少年ホーム</t>
  </si>
  <si>
    <t>庄川健康プラザ</t>
  </si>
  <si>
    <t>となみ野サロン</t>
  </si>
  <si>
    <t>市民課</t>
  </si>
  <si>
    <t>体育課</t>
  </si>
  <si>
    <t>生活環境課</t>
  </si>
  <si>
    <t>監査事務局</t>
  </si>
  <si>
    <t>商工観光課</t>
  </si>
  <si>
    <t>農業委員会事務局</t>
  </si>
  <si>
    <t>職業訓練センター</t>
  </si>
  <si>
    <t>議会事務局</t>
  </si>
  <si>
    <t>企業地産推進室</t>
  </si>
  <si>
    <t>農業振興課</t>
  </si>
  <si>
    <t>農地林務課</t>
  </si>
  <si>
    <t>となみ散居村ミュージアム</t>
  </si>
  <si>
    <t>※上記人数には、県教育委員会からの派遣教員を含む</t>
  </si>
  <si>
    <t>　</t>
  </si>
  <si>
    <t>土木課</t>
  </si>
  <si>
    <t>都市整備課</t>
  </si>
  <si>
    <t>上水道課</t>
  </si>
  <si>
    <t>下水道課</t>
  </si>
  <si>
    <t>管理課</t>
  </si>
  <si>
    <t>(支所長含む)</t>
  </si>
  <si>
    <t>市民福祉課</t>
  </si>
  <si>
    <t>総合病院</t>
  </si>
  <si>
    <t>　資料：総務課</t>
  </si>
  <si>
    <t>会計課</t>
  </si>
  <si>
    <t>（室長含む）</t>
  </si>
  <si>
    <t>検査課</t>
  </si>
  <si>
    <t>資料：総務課</t>
  </si>
  <si>
    <t>　</t>
  </si>
  <si>
    <t>　</t>
  </si>
  <si>
    <t>　　</t>
  </si>
  <si>
    <t>平成18年9月2日現在</t>
  </si>
  <si>
    <t>投　　票　　区</t>
  </si>
  <si>
    <t>総　　　　　数</t>
  </si>
  <si>
    <t>男</t>
  </si>
  <si>
    <t>女</t>
  </si>
  <si>
    <t>出町</t>
  </si>
  <si>
    <t>投票区</t>
  </si>
  <si>
    <t>庄下</t>
  </si>
  <si>
    <t>　〃</t>
  </si>
  <si>
    <t>中野</t>
  </si>
  <si>
    <t>　〃</t>
  </si>
  <si>
    <t>五鹿屋</t>
  </si>
  <si>
    <t>　〃</t>
  </si>
  <si>
    <t>東野尻</t>
  </si>
  <si>
    <t>　〃</t>
  </si>
  <si>
    <t>鷹栖</t>
  </si>
  <si>
    <t>　〃</t>
  </si>
  <si>
    <t>若林</t>
  </si>
  <si>
    <t>　〃</t>
  </si>
  <si>
    <t>林</t>
  </si>
  <si>
    <t>　〃</t>
  </si>
  <si>
    <t>高波</t>
  </si>
  <si>
    <t>油田</t>
  </si>
  <si>
    <t>　〃</t>
  </si>
  <si>
    <t>南般若</t>
  </si>
  <si>
    <t>　〃</t>
  </si>
  <si>
    <t>柳瀬</t>
  </si>
  <si>
    <t>　〃</t>
  </si>
  <si>
    <t>太田</t>
  </si>
  <si>
    <t>　〃</t>
  </si>
  <si>
    <t>般若</t>
  </si>
  <si>
    <t>東般若</t>
  </si>
  <si>
    <t>栴檀野第1</t>
  </si>
  <si>
    <t>　〃</t>
  </si>
  <si>
    <t>栴檀野第2</t>
  </si>
  <si>
    <t>栴檀山第1</t>
  </si>
  <si>
    <t>栴檀山第2</t>
  </si>
  <si>
    <t>栴檀山第3</t>
  </si>
  <si>
    <t>東山見第1</t>
  </si>
  <si>
    <t>東山見第2</t>
  </si>
  <si>
    <t>青島</t>
  </si>
  <si>
    <t>雄神</t>
  </si>
  <si>
    <t>種田</t>
  </si>
  <si>
    <t>　資料：選挙管理委員会</t>
  </si>
  <si>
    <t>　　</t>
  </si>
  <si>
    <t>　歳　　　　　入</t>
  </si>
  <si>
    <t>（単位：千円）</t>
  </si>
  <si>
    <t>科目</t>
  </si>
  <si>
    <t>平成17年度</t>
  </si>
  <si>
    <t>実績</t>
  </si>
  <si>
    <t>構成比(％)</t>
  </si>
  <si>
    <t>総額</t>
  </si>
  <si>
    <t>市税</t>
  </si>
  <si>
    <t>地方譲与税</t>
  </si>
  <si>
    <t>※調整必要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</si>
  <si>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</si>
  <si>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</si>
  <si>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</si>
  <si>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</si>
  <si>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</si>
  <si>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</si>
  <si>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</si>
  <si>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</si>
  <si>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</si>
  <si>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</si>
  <si>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</si>
  <si>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</si>
  <si>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</si>
  <si>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</si>
  <si>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</si>
  <si>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</si>
  <si>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</si>
  <si>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市債</t>
  </si>
  <si>
    <t>　歳　　　　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</si>
  <si>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</si>
  <si>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</si>
  <si>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</si>
  <si>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</si>
  <si>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</si>
  <si>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</si>
  <si>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</si>
  <si>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</si>
  <si>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</si>
  <si>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</si>
  <si>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</si>
  <si>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</si>
  <si>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</si>
  <si>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　資料：会計課</t>
  </si>
  <si>
    <t>　</t>
  </si>
  <si>
    <t>）</t>
  </si>
  <si>
    <t>(単位：千円)</t>
  </si>
  <si>
    <t>区分</t>
  </si>
  <si>
    <t>構成比
(％)</t>
  </si>
  <si>
    <t>自主財源</t>
  </si>
  <si>
    <t>使用料及び手数料</t>
  </si>
  <si>
    <t>寄附金</t>
  </si>
  <si>
    <t>数値調整（-0.1）※決算書の概要より（記者発表資料）</t>
  </si>
  <si>
    <t>依存財源</t>
  </si>
  <si>
    <t>株式等譲渡所得割交付金</t>
  </si>
  <si>
    <t>数値調整（+0.1）※決算書の概要より（記者発表資料）</t>
  </si>
  <si>
    <t>国庫支出金</t>
  </si>
  <si>
    <t>市債</t>
  </si>
  <si>
    <t>合計</t>
  </si>
  <si>
    <t>　資料：財政課</t>
  </si>
  <si>
    <t>　　</t>
  </si>
  <si>
    <t>実　績</t>
  </si>
  <si>
    <t>義務的経費</t>
  </si>
  <si>
    <t>人  　 　件 　 　費</t>
  </si>
  <si>
    <t>扶 　 　助 　 　費</t>
  </si>
  <si>
    <t>公 　 　債 　 　費</t>
  </si>
  <si>
    <t>その他経費</t>
  </si>
  <si>
    <t>物 　 　件 　　 費</t>
  </si>
  <si>
    <t>維持補修費</t>
  </si>
  <si>
    <t>補  助  費  等</t>
  </si>
  <si>
    <t>積 　 　立 　 　金</t>
  </si>
  <si>
    <t>投 資 及  び 出 資 金
貸 　     　付    　 　金</t>
  </si>
  <si>
    <t>繰 　 　出 　 　金</t>
  </si>
  <si>
    <t>投資的経費</t>
  </si>
  <si>
    <t>建   設   事  業  費</t>
  </si>
  <si>
    <t>数値調整（+0.1）※決算概要より（記者発表資料）</t>
  </si>
  <si>
    <t>災害復旧事業費</t>
  </si>
  <si>
    <t>合　　　　　　　計</t>
  </si>
  <si>
    <t>会　　　　　計</t>
  </si>
  <si>
    <t>歳　　　　　入</t>
  </si>
  <si>
    <t>歳　　　　　出</t>
  </si>
  <si>
    <t>国民健康保険</t>
  </si>
  <si>
    <t>太 田 診 療 所</t>
  </si>
  <si>
    <t>老人保健医療</t>
  </si>
  <si>
    <t>霊   苑　　事　　業</t>
  </si>
  <si>
    <t>下水道</t>
  </si>
  <si>
    <t>（公共下水道）</t>
  </si>
  <si>
    <t>（農村下水道）</t>
  </si>
  <si>
    <t>　資料：市民課，生活環境課，下水道課</t>
  </si>
  <si>
    <t>　</t>
  </si>
  <si>
    <t>年　　　　　度</t>
  </si>
  <si>
    <t>基準財政需要額</t>
  </si>
  <si>
    <t>基準財政収入額</t>
  </si>
  <si>
    <t>財政力指数　(単年度)</t>
  </si>
  <si>
    <t>財政力指数　(３年平均)</t>
  </si>
  <si>
    <t>平成 16 年度</t>
  </si>
  <si>
    <t>平成 17 年度</t>
  </si>
  <si>
    <t>(単位：棟，㎡，千円)  平成18年1月1日現在</t>
  </si>
  <si>
    <t>木　　造　　家　　屋</t>
  </si>
  <si>
    <t>非　　木　　造　　家　　屋</t>
  </si>
  <si>
    <t>種　　別</t>
  </si>
  <si>
    <t>棟数</t>
  </si>
  <si>
    <t>総床面積</t>
  </si>
  <si>
    <t>評価額</t>
  </si>
  <si>
    <t>種　　　別</t>
  </si>
  <si>
    <t>総　　　　　計</t>
  </si>
  <si>
    <t>鉄骨鉄筋コンクリート造</t>
  </si>
  <si>
    <t>専用住宅</t>
  </si>
  <si>
    <t>鉄筋コンクリート造</t>
  </si>
  <si>
    <t>共同寄宿舎</t>
  </si>
  <si>
    <t>鉄骨造</t>
  </si>
  <si>
    <t>併用住宅</t>
  </si>
  <si>
    <t>軽量鉄骨造</t>
  </si>
  <si>
    <t>農家住宅</t>
  </si>
  <si>
    <t>コンクリートブロック造</t>
  </si>
  <si>
    <t>附属家</t>
  </si>
  <si>
    <t>旅館料亭</t>
  </si>
  <si>
    <t>事務所・店舗・百貨店</t>
  </si>
  <si>
    <t>事務所銀行店舗</t>
  </si>
  <si>
    <t>映画館病院</t>
  </si>
  <si>
    <t>浴場</t>
  </si>
  <si>
    <t>工場倉庫</t>
  </si>
  <si>
    <t>土蔵</t>
  </si>
  <si>
    <t>　資料：税務課</t>
  </si>
  <si>
    <t>注）非課税家屋除く。</t>
  </si>
  <si>
    <t>住宅・アパート</t>
  </si>
  <si>
    <t>そ　　の　　他</t>
  </si>
  <si>
    <t>税　　　目　　　別</t>
  </si>
  <si>
    <t>平　　成　　17　　年　　度</t>
  </si>
  <si>
    <t>H18.3末</t>
  </si>
  <si>
    <t>調 定 額
(千円)</t>
  </si>
  <si>
    <t>収入済額
(千円)</t>
  </si>
  <si>
    <t>収 入 率
(％)</t>
  </si>
  <si>
    <t>市　民　負　担　額</t>
  </si>
  <si>
    <t>1人当たり(円)</t>
  </si>
  <si>
    <t>1世帯当たり(円)</t>
  </si>
  <si>
    <t>人</t>
  </si>
  <si>
    <t>世帯</t>
  </si>
  <si>
    <t>総　　　　　　　　額</t>
  </si>
  <si>
    <t>市　　　　　民　　　　　税</t>
  </si>
  <si>
    <t>固　 定　 資　 産　 税</t>
  </si>
  <si>
    <t>軽　 自　 動　 車　 税</t>
  </si>
  <si>
    <t>市　 た 　ば 　こ　 税</t>
  </si>
  <si>
    <t>入　　　　　湯　　　　　税</t>
  </si>
  <si>
    <t>上記の税に係る滞納繰越分</t>
  </si>
  <si>
    <t>　資料：税務課　　</t>
  </si>
  <si>
    <t xml:space="preserve">  注) 市民負担額は、平成18年3月末日現在の住民基本台帳の数値を用いて算出。（49,328人、14,543世帯)</t>
  </si>
  <si>
    <t>各年5月31日現在</t>
  </si>
  <si>
    <t>年　度</t>
  </si>
  <si>
    <t>現年課税分
調　 定　 額
(千円)</t>
  </si>
  <si>
    <t>被保険者負担額</t>
  </si>
  <si>
    <t>被保険者
1人当たり(円)</t>
  </si>
  <si>
    <t>国保世帯
1世帯当たり(円)</t>
  </si>
  <si>
    <t>平成 17 年度</t>
  </si>
  <si>
    <t>　資料：税務課、市民課　　</t>
  </si>
  <si>
    <t>　　　　</t>
  </si>
  <si>
    <r>
      <t xml:space="preserve">  注) </t>
    </r>
    <r>
      <rPr>
        <sz val="9.5"/>
        <rFont val="ＭＳ Ｐ明朝"/>
        <family val="1"/>
      </rPr>
      <t>被保険者負担額は、平成18年3月末日現在の国保被保険者数、国保世帯数を用いて算出。（15,296人、7,632世帯)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</si>
</sst>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;[Red]\-#,##0.0"/>
    <numFmt numFmtId="179" formatCode="0_);[Red]\(0\)"/>
    <numFmt numFmtId="180" formatCode="&quot;△&quot;\ #,##0;&quot;▲&quot;\ #,##0"/>
    <numFmt numFmtId="181" formatCode="0_ "/>
    <numFmt numFmtId="182" formatCode="\ #,##0;&quot;△&quot;\ #,##0"/>
    <numFmt numFmtId="183" formatCode="\ #,##0.0;&quot;△&quot;\ #,##0.0"/>
    <numFmt numFmtId="184" formatCode="0.0_);[Red]\(0.0\)"/>
    <numFmt numFmtId="185" formatCode="#,##0_);[Red]\(#,##0\)"/>
    <numFmt numFmtId="186" formatCode="0.00_);[Red]\(0.00\)"/>
    <numFmt numFmtId="187" formatCode="#,##0.0_ ;[Red]\-#,##0.0\ "/>
    <numFmt numFmtId="188" formatCode="#,##0_ ;[Red]\-#,##0\ "/>
    <numFmt numFmtId="189" formatCode="#,##0_ "/>
    <numFmt numFmtId="190" formatCode="#,##0.0_ "/>
    <numFmt numFmtId="191" formatCode="#&quot;頭&quot;"/>
    <numFmt numFmtId="192" formatCode="#,##0&quot;kg&quot;"/>
    <numFmt numFmtId="193" formatCode="#,##0&quot;千円&quot;"/>
    <numFmt numFmtId="194" formatCode="#,##0.00_ "/>
    <numFmt numFmtId="195" formatCode="#&quot;年&quot;"/>
    <numFmt numFmtId="196" formatCode="#,##0.000_ ;[Red]\-#,##0.000\ "/>
    <numFmt numFmtId="197" formatCode="#,##0.00_ ;[Red]\-#,##0.00\ "/>
    <numFmt numFmtId="198" formatCode="#,##0.0_);[Red]\(#,##0.0\)"/>
    <numFmt numFmtId="199" formatCode="#,##0.00_);[Red]\(#,##0.00\)"/>
    <numFmt numFmtId="200" formatCode="#,##0_);\(#,##0\)"/>
    <numFmt numFmtId="201" formatCode="0.0%"/>
    <numFmt numFmtId="202" formatCode="&quot;△&quot;\1\2\3\4"/>
    <numFmt numFmtId="203" formatCode="&quot;△&quot;\=\1\2\3\4"/>
    <numFmt numFmtId="204" formatCode="#,##0;&quot;△ &quot;#,##0"/>
    <numFmt numFmtId="205" formatCode="#,##0.0;&quot;△ &quot;#,##0.0"/>
    <numFmt numFmtId="206" formatCode="#,##0.00;&quot;△ &quot;#,##0.00"/>
    <numFmt numFmtId="207" formatCode="&quot;(&quot;##&quot;)&quot;"/>
    <numFmt numFmtId="208" formatCode="0;&quot;△ &quot;0"/>
    <numFmt numFmtId="209" formatCode="0&quot; &quot;;&quot;△ &quot;0&quot; &quot;"/>
    <numFmt numFmtId="210" formatCode="&quot;\&quot;#,##0.0;&quot;\&quot;\-#,##0.0"/>
    <numFmt numFmtId="211" formatCode="#,##0.0"/>
    <numFmt numFmtId="212" formatCode="#,##0.000;[Red]\-#,##0.000"/>
    <numFmt numFmtId="213" formatCode="###,###&quot;人&quot;"/>
    <numFmt numFmtId="214" formatCode="###,###&quot;世帯&quot;"/>
    <numFmt numFmtId="215" formatCode="###,###&quot;世帯)&quot;"/>
  </numFmts>
  <fonts count="3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22"/>
      <name val="ＭＳ Ｐゴシック"/>
      <family val="3"/>
    </font>
    <font>
      <b/>
      <sz val="22"/>
      <name val="ＭＳ Ｐ明朝"/>
      <family val="1"/>
    </font>
    <font>
      <b/>
      <sz val="30"/>
      <name val="HG丸ｺﾞｼｯｸM-PRO"/>
      <family val="3"/>
    </font>
    <font>
      <b/>
      <sz val="16"/>
      <name val="HG丸ｺﾞｼｯｸM-PRO"/>
      <family val="3"/>
    </font>
    <font>
      <b/>
      <sz val="12.5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0"/>
      <color indexed="9"/>
      <name val="ＭＳ Ｐ明朝"/>
      <family val="1"/>
    </font>
    <font>
      <sz val="10"/>
      <name val="ＭＳ 明朝"/>
      <family val="1"/>
    </font>
    <font>
      <b/>
      <sz val="11"/>
      <color indexed="10"/>
      <name val="ＭＳ Ｐゴシック"/>
      <family val="3"/>
    </font>
    <font>
      <sz val="9"/>
      <color indexed="10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8"/>
      <name val="ＭＳ Ｐ明朝"/>
      <family val="1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9.5"/>
      <name val="ＭＳ Ｐ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8" fillId="0" borderId="2" xfId="0" applyFont="1" applyBorder="1" applyAlignment="1">
      <alignment horizontal="right" vertical="center"/>
    </xf>
    <xf numFmtId="0" fontId="18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/>
    </xf>
    <xf numFmtId="0" fontId="1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/>
    </xf>
    <xf numFmtId="0" fontId="8" fillId="0" borderId="9" xfId="0" applyFont="1" applyBorder="1" applyAlignment="1">
      <alignment vertical="center" textRotation="255"/>
    </xf>
    <xf numFmtId="0" fontId="8" fillId="0" borderId="9" xfId="0" applyFont="1" applyBorder="1" applyAlignment="1">
      <alignment horizontal="center" vertical="distributed" textRotation="255"/>
    </xf>
    <xf numFmtId="0" fontId="8" fillId="0" borderId="9" xfId="0" applyFont="1" applyBorder="1" applyAlignment="1">
      <alignment vertical="distributed" textRotation="255"/>
    </xf>
    <xf numFmtId="0" fontId="8" fillId="0" borderId="10" xfId="0" applyFont="1" applyBorder="1" applyAlignment="1">
      <alignment horizontal="distributed" vertical="center"/>
    </xf>
    <xf numFmtId="189" fontId="8" fillId="0" borderId="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189" fontId="8" fillId="0" borderId="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/>
    </xf>
    <xf numFmtId="189" fontId="8" fillId="0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/>
    </xf>
    <xf numFmtId="189" fontId="8" fillId="0" borderId="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89" fontId="17" fillId="0" borderId="0" xfId="0" applyNumberFormat="1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189" fontId="8" fillId="0" borderId="13" xfId="0" applyNumberFormat="1" applyFont="1" applyFill="1" applyBorder="1" applyAlignment="1">
      <alignment horizontal="right" vertical="center"/>
    </xf>
    <xf numFmtId="189" fontId="8" fillId="0" borderId="14" xfId="0" applyNumberFormat="1" applyFont="1" applyFill="1" applyBorder="1" applyAlignment="1">
      <alignment horizontal="distributed" vertical="center"/>
    </xf>
    <xf numFmtId="189" fontId="8" fillId="0" borderId="1" xfId="0" applyNumberFormat="1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189" fontId="8" fillId="0" borderId="15" xfId="0" applyNumberFormat="1" applyFont="1" applyFill="1" applyBorder="1" applyAlignment="1">
      <alignment horizontal="right" vertical="center"/>
    </xf>
    <xf numFmtId="189" fontId="8" fillId="0" borderId="16" xfId="0" applyNumberFormat="1" applyFont="1" applyFill="1" applyBorder="1" applyAlignment="1">
      <alignment horizontal="distributed" vertical="center"/>
    </xf>
    <xf numFmtId="189" fontId="8" fillId="0" borderId="0" xfId="0" applyNumberFormat="1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189" fontId="8" fillId="0" borderId="1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/>
    </xf>
    <xf numFmtId="0" fontId="7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189" fontId="8" fillId="0" borderId="7" xfId="0" applyNumberFormat="1" applyFont="1" applyFill="1" applyBorder="1" applyAlignment="1">
      <alignment horizontal="distributed" vertical="center"/>
    </xf>
    <xf numFmtId="189" fontId="8" fillId="0" borderId="20" xfId="0" applyNumberFormat="1" applyFont="1" applyFill="1" applyBorder="1" applyAlignment="1">
      <alignment horizontal="distributed" vertical="center"/>
    </xf>
    <xf numFmtId="189" fontId="8" fillId="0" borderId="21" xfId="0" applyNumberFormat="1" applyFont="1" applyFill="1" applyBorder="1" applyAlignment="1">
      <alignment horizontal="right" vertical="center"/>
    </xf>
    <xf numFmtId="189" fontId="8" fillId="0" borderId="22" xfId="0" applyNumberFormat="1" applyFont="1" applyFill="1" applyBorder="1" applyAlignment="1">
      <alignment horizontal="distributed" vertical="center"/>
    </xf>
    <xf numFmtId="189" fontId="8" fillId="0" borderId="23" xfId="0" applyNumberFormat="1" applyFont="1" applyFill="1" applyBorder="1" applyAlignment="1">
      <alignment horizontal="distributed" vertical="center"/>
    </xf>
    <xf numFmtId="189" fontId="8" fillId="0" borderId="24" xfId="0" applyNumberFormat="1" applyFont="1" applyFill="1" applyBorder="1" applyAlignment="1">
      <alignment horizontal="distributed" vertical="center"/>
    </xf>
    <xf numFmtId="189" fontId="8" fillId="0" borderId="25" xfId="0" applyNumberFormat="1" applyFont="1" applyFill="1" applyBorder="1" applyAlignment="1">
      <alignment horizontal="distributed" vertical="center"/>
    </xf>
    <xf numFmtId="189" fontId="8" fillId="0" borderId="23" xfId="0" applyNumberFormat="1" applyFont="1" applyFill="1" applyBorder="1" applyAlignment="1">
      <alignment horizontal="right" vertical="center"/>
    </xf>
    <xf numFmtId="189" fontId="8" fillId="0" borderId="26" xfId="0" applyNumberFormat="1" applyFont="1" applyFill="1" applyBorder="1" applyAlignment="1">
      <alignment horizontal="distributed" vertical="center"/>
    </xf>
    <xf numFmtId="189" fontId="8" fillId="0" borderId="17" xfId="0" applyNumberFormat="1" applyFont="1" applyFill="1" applyBorder="1" applyAlignment="1">
      <alignment horizontal="distributed" vertical="center"/>
    </xf>
    <xf numFmtId="189" fontId="8" fillId="0" borderId="27" xfId="0" applyNumberFormat="1" applyFont="1" applyFill="1" applyBorder="1" applyAlignment="1">
      <alignment horizontal="distributed" vertical="center"/>
    </xf>
    <xf numFmtId="189" fontId="8" fillId="0" borderId="18" xfId="0" applyNumberFormat="1" applyFont="1" applyFill="1" applyBorder="1" applyAlignment="1">
      <alignment horizontal="distributed" vertical="center"/>
    </xf>
    <xf numFmtId="189" fontId="8" fillId="0" borderId="17" xfId="0" applyNumberFormat="1" applyFont="1" applyFill="1" applyBorder="1" applyAlignment="1">
      <alignment horizontal="right" vertical="center"/>
    </xf>
    <xf numFmtId="189" fontId="8" fillId="0" borderId="28" xfId="0" applyNumberFormat="1" applyFont="1" applyFill="1" applyBorder="1" applyAlignment="1">
      <alignment horizontal="distributed" vertical="center"/>
    </xf>
    <xf numFmtId="189" fontId="8" fillId="0" borderId="29" xfId="0" applyNumberFormat="1" applyFont="1" applyFill="1" applyBorder="1" applyAlignment="1">
      <alignment horizontal="distributed" vertical="center"/>
    </xf>
    <xf numFmtId="189" fontId="24" fillId="0" borderId="4" xfId="0" applyNumberFormat="1" applyFont="1" applyFill="1" applyBorder="1" applyAlignment="1">
      <alignment horizontal="distributed" vertical="center"/>
    </xf>
    <xf numFmtId="0" fontId="25" fillId="0" borderId="30" xfId="0" applyFont="1" applyFill="1" applyBorder="1" applyAlignment="1">
      <alignment horizontal="distributed" vertical="center"/>
    </xf>
    <xf numFmtId="189" fontId="24" fillId="0" borderId="3" xfId="0" applyNumberFormat="1" applyFont="1" applyFill="1" applyBorder="1" applyAlignment="1">
      <alignment horizontal="distributed" vertical="center"/>
    </xf>
    <xf numFmtId="189" fontId="24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189" fontId="8" fillId="0" borderId="3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189" fontId="8" fillId="0" borderId="3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88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88" fontId="8" fillId="0" borderId="34" xfId="17" applyNumberFormat="1" applyFont="1" applyFill="1" applyBorder="1" applyAlignment="1">
      <alignment horizontal="right" vertical="center"/>
    </xf>
    <xf numFmtId="188" fontId="8" fillId="0" borderId="7" xfId="17" applyNumberFormat="1" applyFont="1" applyFill="1" applyBorder="1" applyAlignment="1">
      <alignment horizontal="right" vertical="center"/>
    </xf>
    <xf numFmtId="188" fontId="8" fillId="0" borderId="0" xfId="17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vertical="center"/>
    </xf>
    <xf numFmtId="188" fontId="8" fillId="0" borderId="8" xfId="17" applyNumberFormat="1" applyFont="1" applyFill="1" applyBorder="1" applyAlignment="1">
      <alignment horizontal="right" vertical="center"/>
    </xf>
    <xf numFmtId="188" fontId="8" fillId="0" borderId="2" xfId="1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90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2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29" fillId="0" borderId="35" xfId="0" applyFont="1" applyFill="1" applyBorder="1" applyAlignment="1">
      <alignment horizontal="distributed" vertical="center"/>
    </xf>
    <xf numFmtId="189" fontId="29" fillId="0" borderId="36" xfId="0" applyNumberFormat="1" applyFont="1" applyFill="1" applyBorder="1" applyAlignment="1">
      <alignment horizontal="right" vertical="center"/>
    </xf>
    <xf numFmtId="189" fontId="29" fillId="0" borderId="35" xfId="0" applyNumberFormat="1" applyFont="1" applyFill="1" applyBorder="1" applyAlignment="1">
      <alignment horizontal="right" vertical="center"/>
    </xf>
    <xf numFmtId="190" fontId="29" fillId="0" borderId="35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/>
    </xf>
    <xf numFmtId="189" fontId="28" fillId="0" borderId="7" xfId="0" applyNumberFormat="1" applyFont="1" applyFill="1" applyBorder="1" applyAlignment="1">
      <alignment horizontal="right" vertical="center"/>
    </xf>
    <xf numFmtId="189" fontId="28" fillId="0" borderId="0" xfId="0" applyNumberFormat="1" applyFont="1" applyFill="1" applyBorder="1" applyAlignment="1">
      <alignment horizontal="right" vertical="center"/>
    </xf>
    <xf numFmtId="190" fontId="28" fillId="0" borderId="0" xfId="0" applyNumberFormat="1" applyFont="1" applyFill="1" applyBorder="1" applyAlignment="1">
      <alignment horizontal="right" vertical="center"/>
    </xf>
    <xf numFmtId="0" fontId="28" fillId="0" borderId="2" xfId="0" applyFont="1" applyFill="1" applyBorder="1" applyAlignment="1">
      <alignment horizontal="distributed" vertical="center"/>
    </xf>
    <xf numFmtId="0" fontId="28" fillId="0" borderId="2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9" fontId="28" fillId="0" borderId="8" xfId="0" applyNumberFormat="1" applyFont="1" applyFill="1" applyBorder="1" applyAlignment="1">
      <alignment horizontal="right" vertical="center"/>
    </xf>
    <xf numFmtId="189" fontId="28" fillId="0" borderId="2" xfId="0" applyNumberFormat="1" applyFont="1" applyFill="1" applyBorder="1" applyAlignment="1">
      <alignment horizontal="right" vertical="center"/>
    </xf>
    <xf numFmtId="190" fontId="28" fillId="0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8" fillId="0" borderId="38" xfId="0" applyFont="1" applyFill="1" applyBorder="1" applyAlignment="1">
      <alignment horizontal="distributed" vertical="center"/>
    </xf>
    <xf numFmtId="0" fontId="28" fillId="0" borderId="28" xfId="0" applyFont="1" applyFill="1" applyBorder="1" applyAlignment="1">
      <alignment horizontal="distributed" vertical="center"/>
    </xf>
    <xf numFmtId="0" fontId="28" fillId="0" borderId="1" xfId="0" applyFont="1" applyFill="1" applyBorder="1" applyAlignment="1">
      <alignment horizontal="center" vertical="distributed" textRotation="255"/>
    </xf>
    <xf numFmtId="0" fontId="28" fillId="0" borderId="1" xfId="0" applyFont="1" applyFill="1" applyBorder="1" applyAlignment="1">
      <alignment horizontal="distributed" vertical="center"/>
    </xf>
    <xf numFmtId="0" fontId="28" fillId="0" borderId="39" xfId="0" applyFont="1" applyFill="1" applyBorder="1" applyAlignment="1">
      <alignment horizontal="distributed" vertical="center"/>
    </xf>
    <xf numFmtId="189" fontId="28" fillId="0" borderId="1" xfId="0" applyNumberFormat="1" applyFont="1" applyFill="1" applyBorder="1" applyAlignment="1">
      <alignment horizontal="right" vertical="center"/>
    </xf>
    <xf numFmtId="190" fontId="28" fillId="0" borderId="1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distributed" textRotation="255"/>
    </xf>
    <xf numFmtId="0" fontId="28" fillId="0" borderId="28" xfId="0" applyFont="1" applyFill="1" applyBorder="1" applyAlignment="1">
      <alignment horizontal="distributed" vertical="center"/>
    </xf>
    <xf numFmtId="0" fontId="28" fillId="0" borderId="20" xfId="0" applyFont="1" applyFill="1" applyBorder="1" applyAlignment="1">
      <alignment horizontal="center" vertical="distributed" textRotation="255"/>
    </xf>
    <xf numFmtId="190" fontId="28" fillId="0" borderId="21" xfId="0" applyNumberFormat="1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horizontal="center" vertical="distributed" textRotation="255"/>
    </xf>
    <xf numFmtId="0" fontId="28" fillId="0" borderId="40" xfId="0" applyFont="1" applyFill="1" applyBorder="1" applyAlignment="1">
      <alignment horizontal="distributed" vertical="center"/>
    </xf>
    <xf numFmtId="0" fontId="28" fillId="0" borderId="41" xfId="0" applyFont="1" applyFill="1" applyBorder="1" applyAlignment="1">
      <alignment horizontal="distributed" vertical="center"/>
    </xf>
    <xf numFmtId="189" fontId="28" fillId="0" borderId="40" xfId="0" applyNumberFormat="1" applyFont="1" applyFill="1" applyBorder="1" applyAlignment="1">
      <alignment horizontal="right" vertical="center"/>
    </xf>
    <xf numFmtId="190" fontId="28" fillId="0" borderId="40" xfId="0" applyNumberFormat="1" applyFont="1" applyFill="1" applyBorder="1" applyAlignment="1">
      <alignment horizontal="right" vertical="center"/>
    </xf>
    <xf numFmtId="189" fontId="28" fillId="0" borderId="6" xfId="0" applyNumberFormat="1" applyFont="1" applyFill="1" applyBorder="1" applyAlignment="1">
      <alignment horizontal="right" vertical="center"/>
    </xf>
    <xf numFmtId="189" fontId="28" fillId="0" borderId="42" xfId="0" applyNumberFormat="1" applyFont="1" applyFill="1" applyBorder="1" applyAlignment="1">
      <alignment horizontal="right" vertical="center"/>
    </xf>
    <xf numFmtId="189" fontId="28" fillId="0" borderId="3" xfId="0" applyNumberFormat="1" applyFont="1" applyFill="1" applyBorder="1" applyAlignment="1">
      <alignment horizontal="right"/>
    </xf>
    <xf numFmtId="189" fontId="28" fillId="0" borderId="4" xfId="0" applyNumberFormat="1" applyFont="1" applyFill="1" applyBorder="1" applyAlignment="1">
      <alignment horizontal="right"/>
    </xf>
    <xf numFmtId="190" fontId="28" fillId="0" borderId="4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188" fontId="8" fillId="0" borderId="0" xfId="17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28" fillId="0" borderId="0" xfId="0" applyFont="1" applyBorder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distributed" textRotation="255"/>
    </xf>
    <xf numFmtId="0" fontId="8" fillId="0" borderId="39" xfId="0" applyFont="1" applyFill="1" applyBorder="1" applyAlignment="1">
      <alignment horizontal="distributed" vertical="center"/>
    </xf>
    <xf numFmtId="190" fontId="8" fillId="0" borderId="1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distributed" textRotation="255"/>
    </xf>
    <xf numFmtId="0" fontId="8" fillId="0" borderId="28" xfId="0" applyFont="1" applyFill="1" applyBorder="1" applyAlignment="1">
      <alignment horizontal="distributed" vertical="center"/>
    </xf>
    <xf numFmtId="190" fontId="8" fillId="0" borderId="0" xfId="0" applyNumberFormat="1" applyFont="1" applyFill="1" applyBorder="1" applyAlignment="1">
      <alignment horizontal="right" vertical="center"/>
    </xf>
    <xf numFmtId="190" fontId="8" fillId="0" borderId="21" xfId="0" applyNumberFormat="1" applyFont="1" applyFill="1" applyBorder="1" applyAlignment="1">
      <alignment horizontal="right" vertical="center"/>
    </xf>
    <xf numFmtId="189" fontId="8" fillId="0" borderId="40" xfId="0" applyNumberFormat="1" applyFont="1" applyFill="1" applyBorder="1" applyAlignment="1">
      <alignment horizontal="right" vertical="center"/>
    </xf>
    <xf numFmtId="190" fontId="8" fillId="0" borderId="40" xfId="0" applyNumberFormat="1" applyFont="1" applyFill="1" applyBorder="1" applyAlignment="1">
      <alignment horizontal="right" vertical="center"/>
    </xf>
    <xf numFmtId="190" fontId="8" fillId="0" borderId="17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90" fontId="8" fillId="0" borderId="2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Fill="1" applyAlignment="1">
      <alignment/>
    </xf>
    <xf numFmtId="200" fontId="8" fillId="0" borderId="0" xfId="17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/>
    </xf>
    <xf numFmtId="200" fontId="8" fillId="0" borderId="2" xfId="17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/>
    </xf>
    <xf numFmtId="0" fontId="16" fillId="0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8" fontId="8" fillId="0" borderId="9" xfId="17" applyFont="1" applyFill="1" applyBorder="1" applyAlignment="1">
      <alignment horizontal="center" vertical="center"/>
    </xf>
    <xf numFmtId="38" fontId="8" fillId="0" borderId="25" xfId="17" applyFont="1" applyFill="1" applyBorder="1" applyAlignment="1">
      <alignment horizontal="center" vertical="center"/>
    </xf>
    <xf numFmtId="188" fontId="8" fillId="0" borderId="6" xfId="17" applyNumberFormat="1" applyFont="1" applyFill="1" applyBorder="1" applyAlignment="1">
      <alignment horizontal="right" vertical="center"/>
    </xf>
    <xf numFmtId="188" fontId="8" fillId="0" borderId="1" xfId="17" applyNumberFormat="1" applyFont="1" applyFill="1" applyBorder="1" applyAlignment="1">
      <alignment horizontal="right" vertical="center"/>
    </xf>
    <xf numFmtId="38" fontId="8" fillId="0" borderId="6" xfId="17" applyFont="1" applyFill="1" applyBorder="1" applyAlignment="1">
      <alignment horizontal="distributed" vertical="center"/>
    </xf>
    <xf numFmtId="38" fontId="31" fillId="0" borderId="1" xfId="17" applyFont="1" applyFill="1" applyBorder="1" applyAlignment="1">
      <alignment horizontal="distributed" vertical="center"/>
    </xf>
    <xf numFmtId="38" fontId="8" fillId="0" borderId="0" xfId="17" applyFont="1" applyFill="1" applyBorder="1" applyAlignment="1">
      <alignment horizontal="distributed" vertical="center"/>
    </xf>
    <xf numFmtId="38" fontId="8" fillId="0" borderId="7" xfId="17" applyFont="1" applyFill="1" applyBorder="1" applyAlignment="1">
      <alignment horizontal="distributed" vertical="center"/>
    </xf>
    <xf numFmtId="38" fontId="9" fillId="0" borderId="21" xfId="17" applyFont="1" applyFill="1" applyBorder="1" applyAlignment="1">
      <alignment horizontal="distributed" vertical="center"/>
    </xf>
    <xf numFmtId="185" fontId="8" fillId="0" borderId="42" xfId="17" applyNumberFormat="1" applyFont="1" applyFill="1" applyBorder="1" applyAlignment="1">
      <alignment horizontal="right" vertical="center"/>
    </xf>
    <xf numFmtId="185" fontId="8" fillId="0" borderId="40" xfId="17" applyNumberFormat="1" applyFont="1" applyFill="1" applyBorder="1" applyAlignment="1">
      <alignment horizontal="right" vertical="center"/>
    </xf>
    <xf numFmtId="185" fontId="8" fillId="0" borderId="4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38" fontId="8" fillId="0" borderId="20" xfId="17" applyFont="1" applyFill="1" applyBorder="1" applyAlignment="1">
      <alignment horizontal="distributed" vertical="center"/>
    </xf>
    <xf numFmtId="38" fontId="8" fillId="0" borderId="0" xfId="17" applyFont="1" applyFill="1" applyBorder="1" applyAlignment="1">
      <alignment horizontal="center" vertical="center"/>
    </xf>
    <xf numFmtId="188" fontId="8" fillId="0" borderId="20" xfId="17" applyNumberFormat="1" applyFont="1" applyFill="1" applyBorder="1" applyAlignment="1">
      <alignment horizontal="right" vertical="center"/>
    </xf>
    <xf numFmtId="188" fontId="8" fillId="0" borderId="21" xfId="17" applyNumberFormat="1" applyFont="1" applyFill="1" applyBorder="1" applyAlignment="1">
      <alignment horizontal="right" vertical="center"/>
    </xf>
    <xf numFmtId="185" fontId="8" fillId="0" borderId="32" xfId="17" applyNumberFormat="1" applyFont="1" applyFill="1" applyBorder="1" applyAlignment="1">
      <alignment horizontal="right" vertical="center"/>
    </xf>
    <xf numFmtId="185" fontId="8" fillId="0" borderId="43" xfId="17" applyNumberFormat="1" applyFont="1" applyFill="1" applyBorder="1" applyAlignment="1">
      <alignment horizontal="right" vertical="center"/>
    </xf>
    <xf numFmtId="185" fontId="8" fillId="0" borderId="43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/>
    </xf>
    <xf numFmtId="38" fontId="19" fillId="0" borderId="0" xfId="17" applyFont="1" applyFill="1" applyAlignment="1">
      <alignment horizontal="center"/>
    </xf>
    <xf numFmtId="0" fontId="22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38" fontId="19" fillId="0" borderId="0" xfId="17" applyFont="1" applyAlignment="1">
      <alignment horizontal="center"/>
    </xf>
    <xf numFmtId="0" fontId="19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38" fontId="31" fillId="0" borderId="0" xfId="17" applyFont="1" applyBorder="1" applyAlignment="1">
      <alignment horizontal="right"/>
    </xf>
    <xf numFmtId="188" fontId="26" fillId="0" borderId="35" xfId="17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right" vertical="center" wrapText="1"/>
    </xf>
    <xf numFmtId="0" fontId="9" fillId="0" borderId="44" xfId="0" applyFont="1" applyFill="1" applyBorder="1" applyAlignment="1">
      <alignment horizontal="distributed" vertical="center" wrapText="1"/>
    </xf>
    <xf numFmtId="0" fontId="33" fillId="0" borderId="0" xfId="0" applyFont="1" applyFill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189" fontId="8" fillId="0" borderId="2" xfId="0" applyNumberFormat="1" applyFont="1" applyFill="1" applyBorder="1" applyAlignment="1">
      <alignment horizontal="right" vertical="center"/>
    </xf>
    <xf numFmtId="189" fontId="8" fillId="0" borderId="17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distributed" textRotation="255"/>
    </xf>
    <xf numFmtId="0" fontId="8" fillId="0" borderId="18" xfId="0" applyFont="1" applyBorder="1" applyAlignment="1">
      <alignment horizontal="center" vertical="distributed" textRotation="255"/>
    </xf>
    <xf numFmtId="0" fontId="8" fillId="0" borderId="45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right"/>
    </xf>
    <xf numFmtId="0" fontId="8" fillId="0" borderId="46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distributed" textRotation="255"/>
    </xf>
    <xf numFmtId="0" fontId="8" fillId="0" borderId="27" xfId="0" applyFont="1" applyBorder="1" applyAlignment="1">
      <alignment horizontal="center" vertical="distributed" textRotation="255"/>
    </xf>
    <xf numFmtId="0" fontId="8" fillId="0" borderId="47" xfId="0" applyFont="1" applyBorder="1" applyAlignment="1">
      <alignment horizontal="center" vertical="distributed" textRotation="255"/>
    </xf>
    <xf numFmtId="0" fontId="8" fillId="0" borderId="48" xfId="0" applyFont="1" applyBorder="1" applyAlignment="1">
      <alignment horizontal="center" vertical="distributed" textRotation="255"/>
    </xf>
    <xf numFmtId="0" fontId="8" fillId="0" borderId="48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8" fillId="0" borderId="38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4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distributed" textRotation="255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left" vertical="center"/>
    </xf>
    <xf numFmtId="0" fontId="21" fillId="0" borderId="1" xfId="0" applyFont="1" applyBorder="1" applyAlignment="1">
      <alignment horizontal="distributed" vertical="center"/>
    </xf>
    <xf numFmtId="0" fontId="9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89" fontId="8" fillId="0" borderId="1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8" fillId="0" borderId="50" xfId="0" applyFont="1" applyFill="1" applyBorder="1" applyAlignment="1">
      <alignment horizontal="distributed" vertical="center"/>
    </xf>
    <xf numFmtId="0" fontId="8" fillId="0" borderId="51" xfId="0" applyFont="1" applyFill="1" applyBorder="1" applyAlignment="1">
      <alignment horizontal="distributed" vertical="center"/>
    </xf>
    <xf numFmtId="0" fontId="8" fillId="0" borderId="5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88" fontId="26" fillId="0" borderId="36" xfId="0" applyNumberFormat="1" applyFont="1" applyFill="1" applyBorder="1" applyAlignment="1">
      <alignment horizontal="right" vertical="center"/>
    </xf>
    <xf numFmtId="188" fontId="26" fillId="0" borderId="35" xfId="0" applyNumberFormat="1" applyFont="1" applyFill="1" applyBorder="1" applyAlignment="1">
      <alignment horizontal="right" vertical="center"/>
    </xf>
    <xf numFmtId="188" fontId="26" fillId="0" borderId="53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188" fontId="8" fillId="0" borderId="54" xfId="17" applyNumberFormat="1" applyFont="1" applyFill="1" applyBorder="1" applyAlignment="1">
      <alignment horizontal="right" vertical="center"/>
    </xf>
    <xf numFmtId="188" fontId="8" fillId="0" borderId="34" xfId="17" applyNumberFormat="1" applyFont="1" applyFill="1" applyBorder="1" applyAlignment="1">
      <alignment horizontal="right" vertical="center"/>
    </xf>
    <xf numFmtId="188" fontId="8" fillId="0" borderId="55" xfId="17" applyNumberFormat="1" applyFont="1" applyFill="1" applyBorder="1" applyAlignment="1">
      <alignment horizontal="right" vertical="center"/>
    </xf>
    <xf numFmtId="188" fontId="8" fillId="0" borderId="7" xfId="17" applyNumberFormat="1" applyFont="1" applyFill="1" applyBorder="1" applyAlignment="1">
      <alignment horizontal="right" vertical="center"/>
    </xf>
    <xf numFmtId="188" fontId="8" fillId="0" borderId="0" xfId="17" applyNumberFormat="1" applyFont="1" applyFill="1" applyBorder="1" applyAlignment="1">
      <alignment horizontal="right" vertical="center"/>
    </xf>
    <xf numFmtId="188" fontId="8" fillId="0" borderId="28" xfId="17" applyNumberFormat="1" applyFont="1" applyFill="1" applyBorder="1" applyAlignment="1">
      <alignment horizontal="right" vertical="center"/>
    </xf>
    <xf numFmtId="188" fontId="8" fillId="0" borderId="8" xfId="17" applyNumberFormat="1" applyFont="1" applyFill="1" applyBorder="1" applyAlignment="1">
      <alignment horizontal="right" vertical="center"/>
    </xf>
    <xf numFmtId="188" fontId="8" fillId="0" borderId="2" xfId="17" applyNumberFormat="1" applyFont="1" applyFill="1" applyBorder="1" applyAlignment="1">
      <alignment horizontal="right" vertical="center"/>
    </xf>
    <xf numFmtId="188" fontId="8" fillId="0" borderId="44" xfId="17" applyNumberFormat="1" applyFont="1" applyFill="1" applyBorder="1" applyAlignment="1">
      <alignment horizontal="right" vertical="center"/>
    </xf>
    <xf numFmtId="0" fontId="28" fillId="0" borderId="37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28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27" xfId="0" applyFont="1" applyFill="1" applyBorder="1" applyAlignment="1">
      <alignment horizontal="distributed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8" fillId="0" borderId="5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distributed" vertical="center"/>
    </xf>
    <xf numFmtId="0" fontId="28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distributed" vertical="center"/>
    </xf>
    <xf numFmtId="0" fontId="30" fillId="0" borderId="30" xfId="0" applyFont="1" applyFill="1" applyBorder="1" applyAlignment="1">
      <alignment horizontal="distributed" vertical="center"/>
    </xf>
    <xf numFmtId="0" fontId="28" fillId="0" borderId="39" xfId="0" applyFont="1" applyFill="1" applyBorder="1" applyAlignment="1">
      <alignment horizontal="center" vertical="distributed" textRotation="255"/>
    </xf>
    <xf numFmtId="0" fontId="28" fillId="0" borderId="28" xfId="0" applyFont="1" applyFill="1" applyBorder="1" applyAlignment="1">
      <alignment horizontal="center" vertical="distributed" textRotation="255"/>
    </xf>
    <xf numFmtId="0" fontId="28" fillId="0" borderId="27" xfId="0" applyFont="1" applyFill="1" applyBorder="1" applyAlignment="1">
      <alignment horizontal="center" vertical="distributed" textRotation="255"/>
    </xf>
    <xf numFmtId="185" fontId="8" fillId="0" borderId="0" xfId="17" applyNumberFormat="1" applyFont="1" applyFill="1" applyBorder="1" applyAlignment="1">
      <alignment horizontal="right" vertical="center"/>
    </xf>
    <xf numFmtId="185" fontId="8" fillId="0" borderId="2" xfId="17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distributed" textRotation="255"/>
    </xf>
    <xf numFmtId="0" fontId="8" fillId="0" borderId="39" xfId="0" applyFont="1" applyFill="1" applyBorder="1" applyAlignment="1">
      <alignment horizontal="center" vertical="distributed" textRotation="255"/>
    </xf>
    <xf numFmtId="0" fontId="8" fillId="0" borderId="0" xfId="0" applyFont="1" applyFill="1" applyBorder="1" applyAlignment="1">
      <alignment horizontal="center" vertical="distributed" textRotation="255"/>
    </xf>
    <xf numFmtId="0" fontId="8" fillId="0" borderId="28" xfId="0" applyFont="1" applyFill="1" applyBorder="1" applyAlignment="1">
      <alignment horizontal="center" vertical="distributed" textRotation="255"/>
    </xf>
    <xf numFmtId="0" fontId="8" fillId="0" borderId="17" xfId="0" applyFont="1" applyFill="1" applyBorder="1" applyAlignment="1">
      <alignment horizontal="center" vertical="distributed" textRotation="255"/>
    </xf>
    <xf numFmtId="0" fontId="8" fillId="0" borderId="27" xfId="0" applyFont="1" applyFill="1" applyBorder="1" applyAlignment="1">
      <alignment horizontal="center" vertical="distributed" textRotation="255"/>
    </xf>
    <xf numFmtId="0" fontId="8" fillId="0" borderId="21" xfId="0" applyFont="1" applyFill="1" applyBorder="1" applyAlignment="1">
      <alignment horizontal="distributed" vertical="center"/>
    </xf>
    <xf numFmtId="189" fontId="8" fillId="0" borderId="6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189" fontId="8" fillId="0" borderId="7" xfId="0" applyNumberFormat="1" applyFont="1" applyFill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center" vertical="center" textRotation="255" shrinkToFit="1"/>
    </xf>
    <xf numFmtId="0" fontId="9" fillId="0" borderId="39" xfId="0" applyFont="1" applyFill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horizontal="center" vertical="center" textRotation="255" shrinkToFit="1"/>
    </xf>
    <xf numFmtId="0" fontId="9" fillId="0" borderId="28" xfId="0" applyFont="1" applyFill="1" applyBorder="1" applyAlignment="1">
      <alignment horizontal="center" vertical="center" textRotation="255" shrinkToFit="1"/>
    </xf>
    <xf numFmtId="0" fontId="9" fillId="0" borderId="17" xfId="0" applyFont="1" applyFill="1" applyBorder="1" applyAlignment="1">
      <alignment horizontal="center" vertical="center" textRotation="255" shrinkToFit="1"/>
    </xf>
    <xf numFmtId="0" fontId="9" fillId="0" borderId="27" xfId="0" applyFont="1" applyFill="1" applyBorder="1" applyAlignment="1">
      <alignment horizontal="center" vertical="center" textRotation="255" shrinkToFit="1"/>
    </xf>
    <xf numFmtId="190" fontId="8" fillId="0" borderId="21" xfId="0" applyNumberFormat="1" applyFont="1" applyFill="1" applyBorder="1" applyAlignment="1">
      <alignment horizontal="right" vertical="center"/>
    </xf>
    <xf numFmtId="189" fontId="8" fillId="0" borderId="42" xfId="0" applyNumberFormat="1" applyFont="1" applyFill="1" applyBorder="1" applyAlignment="1">
      <alignment horizontal="right" vertical="center"/>
    </xf>
    <xf numFmtId="189" fontId="8" fillId="0" borderId="4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88" fontId="8" fillId="0" borderId="8" xfId="17" applyNumberFormat="1" applyFont="1" applyFill="1" applyBorder="1" applyAlignment="1">
      <alignment vertical="center"/>
    </xf>
    <xf numFmtId="188" fontId="8" fillId="0" borderId="2" xfId="17" applyNumberFormat="1" applyFont="1" applyFill="1" applyBorder="1" applyAlignment="1">
      <alignment vertical="center"/>
    </xf>
    <xf numFmtId="188" fontId="8" fillId="0" borderId="7" xfId="17" applyNumberFormat="1" applyFont="1" applyFill="1" applyBorder="1" applyAlignment="1">
      <alignment vertical="center"/>
    </xf>
    <xf numFmtId="188" fontId="8" fillId="0" borderId="0" xfId="17" applyNumberFormat="1" applyFont="1" applyFill="1" applyBorder="1" applyAlignment="1">
      <alignment vertical="center"/>
    </xf>
    <xf numFmtId="188" fontId="8" fillId="0" borderId="6" xfId="17" applyNumberFormat="1" applyFont="1" applyFill="1" applyBorder="1" applyAlignment="1">
      <alignment horizontal="center" vertical="center"/>
    </xf>
    <xf numFmtId="188" fontId="8" fillId="0" borderId="1" xfId="17" applyNumberFormat="1" applyFont="1" applyFill="1" applyBorder="1" applyAlignment="1">
      <alignment horizontal="center" vertical="center"/>
    </xf>
    <xf numFmtId="188" fontId="8" fillId="0" borderId="8" xfId="17" applyNumberFormat="1" applyFont="1" applyFill="1" applyBorder="1" applyAlignment="1">
      <alignment horizontal="center" vertical="center"/>
    </xf>
    <xf numFmtId="188" fontId="8" fillId="0" borderId="2" xfId="17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188" fontId="8" fillId="0" borderId="6" xfId="17" applyNumberFormat="1" applyFont="1" applyFill="1" applyBorder="1" applyAlignment="1">
      <alignment vertical="center"/>
    </xf>
    <xf numFmtId="188" fontId="8" fillId="0" borderId="1" xfId="17" applyNumberFormat="1" applyFont="1" applyFill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90" fontId="8" fillId="0" borderId="1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190" fontId="8" fillId="0" borderId="40" xfId="0" applyNumberFormat="1" applyFont="1" applyFill="1" applyBorder="1" applyAlignment="1">
      <alignment horizontal="right" vertical="center"/>
    </xf>
    <xf numFmtId="196" fontId="8" fillId="0" borderId="1" xfId="17" applyNumberFormat="1" applyFont="1" applyFill="1" applyBorder="1" applyAlignment="1">
      <alignment horizontal="center" vertical="center"/>
    </xf>
    <xf numFmtId="196" fontId="8" fillId="0" borderId="2" xfId="17" applyNumberFormat="1" applyFont="1" applyFill="1" applyBorder="1" applyAlignment="1">
      <alignment horizontal="center" vertical="center"/>
    </xf>
    <xf numFmtId="185" fontId="8" fillId="0" borderId="1" xfId="17" applyNumberFormat="1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190" fontId="8" fillId="0" borderId="4" xfId="0" applyNumberFormat="1" applyFont="1" applyFill="1" applyBorder="1" applyAlignment="1">
      <alignment horizontal="right" vertical="center"/>
    </xf>
    <xf numFmtId="189" fontId="8" fillId="0" borderId="3" xfId="0" applyNumberFormat="1" applyFont="1" applyFill="1" applyBorder="1" applyAlignment="1">
      <alignment horizontal="right" vertical="center"/>
    </xf>
    <xf numFmtId="189" fontId="8" fillId="0" borderId="4" xfId="0" applyNumberFormat="1" applyFont="1" applyFill="1" applyBorder="1" applyAlignment="1">
      <alignment horizontal="right" vertical="center"/>
    </xf>
    <xf numFmtId="189" fontId="8" fillId="0" borderId="20" xfId="0" applyNumberFormat="1" applyFont="1" applyFill="1" applyBorder="1" applyAlignment="1">
      <alignment horizontal="right" vertical="center"/>
    </xf>
    <xf numFmtId="189" fontId="8" fillId="0" borderId="21" xfId="0" applyNumberFormat="1" applyFont="1" applyFill="1" applyBorder="1" applyAlignment="1">
      <alignment horizontal="right" vertical="center"/>
    </xf>
    <xf numFmtId="38" fontId="8" fillId="0" borderId="9" xfId="17" applyFont="1" applyFill="1" applyBorder="1" applyAlignment="1">
      <alignment horizontal="center" vertical="center" textRotation="255"/>
    </xf>
    <xf numFmtId="38" fontId="8" fillId="0" borderId="42" xfId="17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38" fontId="8" fillId="0" borderId="56" xfId="17" applyFont="1" applyFill="1" applyBorder="1" applyAlignment="1">
      <alignment horizontal="center" vertical="center" textRotation="255"/>
    </xf>
    <xf numFmtId="38" fontId="8" fillId="0" borderId="32" xfId="17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8" fillId="0" borderId="49" xfId="0" applyFont="1" applyFill="1" applyBorder="1" applyAlignment="1">
      <alignment horizontal="center" vertical="center"/>
    </xf>
    <xf numFmtId="38" fontId="8" fillId="0" borderId="49" xfId="17" applyFont="1" applyFill="1" applyBorder="1" applyAlignment="1">
      <alignment horizontal="center" vertical="center"/>
    </xf>
    <xf numFmtId="38" fontId="8" fillId="0" borderId="50" xfId="17" applyFont="1" applyFill="1" applyBorder="1" applyAlignment="1">
      <alignment horizontal="center" vertical="center"/>
    </xf>
    <xf numFmtId="38" fontId="8" fillId="0" borderId="25" xfId="17" applyFont="1" applyFill="1" applyBorder="1" applyAlignment="1">
      <alignment horizontal="center" vertical="center"/>
    </xf>
    <xf numFmtId="38" fontId="8" fillId="0" borderId="23" xfId="17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8" fillId="0" borderId="37" xfId="0" applyFont="1" applyFill="1" applyBorder="1" applyAlignment="1">
      <alignment vertical="center" wrapText="1"/>
    </xf>
    <xf numFmtId="0" fontId="0" fillId="0" borderId="37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87" fontId="8" fillId="0" borderId="2" xfId="17" applyNumberFormat="1" applyFont="1" applyFill="1" applyBorder="1" applyAlignment="1">
      <alignment horizontal="right" vertical="center"/>
    </xf>
    <xf numFmtId="187" fontId="8" fillId="0" borderId="34" xfId="17" applyNumberFormat="1" applyFont="1" applyFill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8" fillId="0" borderId="25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/>
    </xf>
    <xf numFmtId="0" fontId="9" fillId="0" borderId="2" xfId="0" applyFont="1" applyFill="1" applyBorder="1" applyAlignment="1">
      <alignment horizontal="distributed" vertical="center" wrapText="1"/>
    </xf>
    <xf numFmtId="0" fontId="9" fillId="0" borderId="44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/>
    </xf>
    <xf numFmtId="0" fontId="8" fillId="0" borderId="34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88" fontId="26" fillId="0" borderId="36" xfId="17" applyNumberFormat="1" applyFont="1" applyFill="1" applyBorder="1" applyAlignment="1">
      <alignment horizontal="right" vertical="center"/>
    </xf>
    <xf numFmtId="188" fontId="26" fillId="0" borderId="35" xfId="17" applyNumberFormat="1" applyFont="1" applyFill="1" applyBorder="1" applyAlignment="1">
      <alignment horizontal="right" vertical="center"/>
    </xf>
    <xf numFmtId="187" fontId="26" fillId="0" borderId="35" xfId="17" applyNumberFormat="1" applyFont="1" applyFill="1" applyBorder="1" applyAlignment="1">
      <alignment horizontal="right" vertical="center"/>
    </xf>
    <xf numFmtId="187" fontId="8" fillId="0" borderId="0" xfId="17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9525</xdr:rowOff>
    </xdr:from>
    <xdr:to>
      <xdr:col>14</xdr:col>
      <xdr:colOff>352425</xdr:colOff>
      <xdr:row>22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447800" y="3086100"/>
          <a:ext cx="3971925" cy="2190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/>
            <a:t>13　行政及び選挙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3</xdr:col>
      <xdr:colOff>76200</xdr:colOff>
      <xdr:row>5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57250"/>
          <a:ext cx="17430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１０２.　歴代市長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123825</xdr:colOff>
      <xdr:row>12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419350"/>
          <a:ext cx="225742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１０３.　歴代市議会議長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4</xdr:col>
      <xdr:colOff>304800</xdr:colOff>
      <xdr:row>21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438650"/>
          <a:ext cx="243840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１０４.　付議事件処理状況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95250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0500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１０５.　課別職員数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295275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2956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１０６.　投票区別選挙人名簿登録者数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7</xdr:col>
      <xdr:colOff>38100</xdr:colOff>
      <xdr:row>31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6953250"/>
          <a:ext cx="2476500" cy="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１０７.　選挙種類別投票者数</a:t>
          </a:r>
        </a:p>
      </xdr:txBody>
    </xdr:sp>
    <xdr:clientData/>
  </xdr:twoCellAnchor>
  <xdr:twoCellAnchor>
    <xdr:from>
      <xdr:col>0</xdr:col>
      <xdr:colOff>200025</xdr:colOff>
      <xdr:row>31</xdr:row>
      <xdr:rowOff>0</xdr:rowOff>
    </xdr:from>
    <xdr:to>
      <xdr:col>14</xdr:col>
      <xdr:colOff>352425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6953250"/>
          <a:ext cx="646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0</xdr:rowOff>
    </xdr:from>
    <xdr:to>
      <xdr:col>14</xdr:col>
      <xdr:colOff>295275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71450" y="6953250"/>
          <a:ext cx="643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676275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7717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１０７.　一般会計決算額の推移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94322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１０８.　一般会計歳入性質別経費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152400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94322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１０９.　一般会計歳出性質別経費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6</xdr:col>
      <xdr:colOff>847725</xdr:colOff>
      <xdr:row>23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5419725"/>
          <a:ext cx="22669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１１０.　特別会計決算額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6</xdr:col>
      <xdr:colOff>485775</xdr:colOff>
      <xdr:row>37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8172450"/>
          <a:ext cx="190500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１１１.　財政力指数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38100</xdr:colOff>
      <xdr:row>0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4288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１１２.　家屋数及び評価額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38100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240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１１３.　税収入状況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5</xdr:col>
      <xdr:colOff>200025</xdr:colOff>
      <xdr:row>17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400425"/>
          <a:ext cx="29527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１１４.　国民健康保険税収入状況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44"/>
  <sheetViews>
    <sheetView showGridLines="0" tabSelected="1" view="pageBreakPreview" zoomScaleSheetLayoutView="100" workbookViewId="0" topLeftCell="A10">
      <selection activeCell="R33" sqref="R33"/>
    </sheetView>
  </sheetViews>
  <sheetFormatPr defaultColWidth="9.00390625" defaultRowHeight="13.5"/>
  <cols>
    <col min="1" max="19" width="4.75390625" style="22" customWidth="1"/>
    <col min="20" max="20" width="9.00390625" style="22" customWidth="1"/>
    <col min="21" max="21" width="9.125" style="22" customWidth="1"/>
    <col min="22" max="16384" width="9.00390625" style="22" customWidth="1"/>
  </cols>
  <sheetData>
    <row r="1" spans="1:11" s="3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2:17" s="4" customFormat="1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</row>
    <row r="3" spans="1:18" s="10" customFormat="1" ht="17.25" customHeight="1">
      <c r="A3" s="7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7"/>
    </row>
    <row r="4" spans="1:18" s="10" customFormat="1" ht="17.25" customHeight="1">
      <c r="A4" s="7"/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</row>
    <row r="5" spans="1:18" s="13" customFormat="1" ht="17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s="13" customFormat="1" ht="17.25" customHeight="1">
      <c r="A6" s="14"/>
      <c r="B6" s="1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3" customFormat="1" ht="17.25" customHeight="1">
      <c r="A7" s="14"/>
      <c r="B7" s="1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</row>
    <row r="8" spans="1:18" s="10" customFormat="1" ht="17.25" customHeight="1">
      <c r="A8" s="7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7"/>
    </row>
    <row r="9" spans="1:18" s="10" customFormat="1" ht="17.25" customHeight="1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7"/>
    </row>
    <row r="10" spans="1:18" s="13" customFormat="1" ht="31.5" customHeight="1">
      <c r="A10" s="14"/>
      <c r="B10" s="12"/>
      <c r="C10" s="15"/>
      <c r="D10" s="15"/>
      <c r="E10" s="15"/>
      <c r="F10" s="15"/>
      <c r="G10" s="15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13" customFormat="1" ht="31.5" customHeight="1">
      <c r="A11" s="11"/>
      <c r="B11" s="12"/>
      <c r="C11" s="15"/>
      <c r="D11" s="15"/>
      <c r="E11" s="15"/>
      <c r="F11" s="15"/>
      <c r="G11" s="15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13" customFormat="1" ht="31.5" customHeight="1">
      <c r="A12" s="11"/>
      <c r="B12" s="12"/>
      <c r="C12" s="15"/>
      <c r="D12" s="15"/>
      <c r="E12" s="15"/>
      <c r="F12" s="15"/>
      <c r="G12" s="15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s="13" customFormat="1" ht="17.25" customHeight="1">
      <c r="A13" s="11"/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13" customFormat="1" ht="17.25" customHeight="1">
      <c r="A14" s="14"/>
      <c r="B14" s="1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13" customFormat="1" ht="17.25" customHeight="1">
      <c r="A15" s="14"/>
      <c r="B15" s="12"/>
      <c r="C15" s="15"/>
      <c r="D15" s="15"/>
      <c r="E15" s="15"/>
      <c r="F15" s="15"/>
      <c r="G15" s="19"/>
      <c r="H15" s="19"/>
      <c r="I15" s="19"/>
      <c r="J15" s="19"/>
      <c r="K15" s="19"/>
      <c r="L15" s="19"/>
      <c r="M15" s="19"/>
      <c r="N15" s="15"/>
      <c r="O15" s="15"/>
      <c r="P15" s="15"/>
      <c r="Q15" s="15"/>
      <c r="R15" s="15"/>
    </row>
    <row r="16" spans="1:18" s="13" customFormat="1" ht="17.25" customHeight="1">
      <c r="A16" s="14"/>
      <c r="B16" s="12"/>
      <c r="C16" s="15"/>
      <c r="D16" s="15"/>
      <c r="E16" s="15"/>
      <c r="F16" s="15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</row>
    <row r="17" spans="1:18" s="13" customFormat="1" ht="17.25" customHeight="1">
      <c r="A17" s="11"/>
      <c r="B17" s="11"/>
      <c r="C17" s="11"/>
      <c r="D17" s="11"/>
      <c r="E17" s="11"/>
      <c r="F17" s="11"/>
      <c r="G17" s="303"/>
      <c r="H17" s="303"/>
      <c r="I17" s="303"/>
      <c r="J17" s="303"/>
      <c r="K17" s="303"/>
      <c r="L17" s="303"/>
      <c r="M17" s="303"/>
      <c r="N17" s="11"/>
      <c r="O17" s="11"/>
      <c r="P17" s="11"/>
      <c r="Q17" s="11"/>
      <c r="R17" s="11"/>
    </row>
    <row r="18" spans="1:18" s="10" customFormat="1" ht="17.25" customHeight="1">
      <c r="A18" s="7"/>
      <c r="B18" s="8"/>
      <c r="C18" s="8"/>
      <c r="D18" s="8"/>
      <c r="E18" s="9"/>
      <c r="F18" s="9"/>
      <c r="G18" s="303"/>
      <c r="H18" s="303"/>
      <c r="I18" s="303"/>
      <c r="J18" s="303"/>
      <c r="K18" s="303"/>
      <c r="L18" s="303"/>
      <c r="M18" s="303"/>
      <c r="N18" s="9"/>
      <c r="O18" s="9"/>
      <c r="P18" s="9"/>
      <c r="Q18" s="9"/>
      <c r="R18" s="7"/>
    </row>
    <row r="19" spans="1:18" s="10" customFormat="1" ht="17.25" customHeight="1">
      <c r="A19" s="7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7"/>
    </row>
    <row r="20" spans="1:18" s="10" customFormat="1" ht="17.25" customHeight="1">
      <c r="A20" s="7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7"/>
    </row>
    <row r="21" spans="1:18" s="10" customFormat="1" ht="17.25" customHeight="1">
      <c r="A21" s="7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7"/>
    </row>
    <row r="22" spans="2:18" s="11" customFormat="1" ht="17.2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13" customFormat="1" ht="31.5" customHeight="1">
      <c r="A23" s="11"/>
      <c r="B23" s="11"/>
      <c r="C23" s="11"/>
      <c r="D23" s="11"/>
      <c r="E23" s="11"/>
      <c r="F23" s="11"/>
      <c r="G23" s="11"/>
      <c r="H23" s="7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s="10" customFormat="1" ht="31.5" customHeight="1">
      <c r="A24" s="7"/>
      <c r="B24" s="8"/>
      <c r="C24" s="8"/>
      <c r="D24" s="8"/>
      <c r="E24" s="8"/>
      <c r="F24" s="9"/>
      <c r="G24" s="9"/>
      <c r="H24" s="7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s="10" customFormat="1" ht="31.5" customHeight="1">
      <c r="A25" s="7"/>
      <c r="B25" s="8"/>
      <c r="C25" s="8"/>
      <c r="D25" s="8"/>
      <c r="E25" s="8"/>
      <c r="F25" s="8"/>
      <c r="G25" s="9"/>
      <c r="H25" s="7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2:18" s="13" customFormat="1" ht="31.5" customHeight="1">
      <c r="B26" s="12"/>
      <c r="C26" s="15"/>
      <c r="D26" s="15"/>
      <c r="E26" s="15"/>
      <c r="F26" s="15"/>
      <c r="G26" s="15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2:18" s="13" customFormat="1" ht="31.5" customHeight="1">
      <c r="B27" s="12"/>
      <c r="C27" s="15"/>
      <c r="D27" s="15"/>
      <c r="E27" s="15"/>
      <c r="F27" s="15"/>
      <c r="G27" s="15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2:18" s="13" customFormat="1" ht="31.5" customHeight="1">
      <c r="B28" s="12"/>
      <c r="C28" s="15"/>
      <c r="D28" s="15"/>
      <c r="E28" s="15"/>
      <c r="F28" s="15"/>
      <c r="G28" s="15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8" s="13" customFormat="1" ht="31.5" customHeight="1">
      <c r="B29" s="12"/>
      <c r="C29" s="12"/>
      <c r="D29" s="12"/>
      <c r="E29" s="16"/>
      <c r="F29" s="16"/>
      <c r="G29" s="16"/>
      <c r="H29" s="7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s="13" customFormat="1" ht="17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20"/>
      <c r="L30" s="20"/>
      <c r="M30" s="20"/>
      <c r="N30" s="20"/>
      <c r="O30" s="20"/>
      <c r="P30" s="20"/>
      <c r="Q30" s="20"/>
      <c r="R30" s="11"/>
    </row>
    <row r="31" spans="1:18" s="10" customFormat="1" ht="17.2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s="10" customFormat="1" ht="17.2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="13" customFormat="1" ht="13.5" customHeight="1">
      <c r="B33" s="11"/>
    </row>
    <row r="34" s="13" customFormat="1" ht="13.5" customHeight="1">
      <c r="B34" s="11"/>
    </row>
    <row r="35" s="13" customFormat="1" ht="13.5" customHeight="1">
      <c r="B35" s="11"/>
    </row>
    <row r="36" s="13" customFormat="1" ht="13.5" customHeight="1">
      <c r="B36" s="11"/>
    </row>
    <row r="37" s="13" customFormat="1" ht="13.5" customHeight="1">
      <c r="B37" s="11"/>
    </row>
    <row r="38" s="13" customFormat="1" ht="13.5" customHeight="1">
      <c r="B38" s="11"/>
    </row>
    <row r="39" s="13" customFormat="1" ht="13.5" customHeight="1">
      <c r="B39" s="11"/>
    </row>
    <row r="40" s="13" customFormat="1" ht="13.5" customHeight="1">
      <c r="B40" s="11"/>
    </row>
    <row r="41" s="13" customFormat="1" ht="13.5" customHeight="1">
      <c r="B41" s="11"/>
    </row>
    <row r="42" s="13" customFormat="1" ht="13.5" customHeight="1">
      <c r="B42" s="11"/>
    </row>
    <row r="43" s="13" customFormat="1" ht="13.5" customHeight="1">
      <c r="B43" s="11"/>
    </row>
    <row r="44" spans="1:19" ht="21.75" customHeight="1">
      <c r="A44" s="302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</row>
  </sheetData>
  <mergeCells count="2">
    <mergeCell ref="A44:S44"/>
    <mergeCell ref="G17:M18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Footer>&amp;C&amp;"ＭＳ 明朝,標準"&amp;10 75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65"/>
  <sheetViews>
    <sheetView view="pageBreakPreview" zoomScaleSheetLayoutView="100" workbookViewId="0" topLeftCell="A1">
      <selection activeCell="M20" sqref="M20"/>
    </sheetView>
  </sheetViews>
  <sheetFormatPr defaultColWidth="9.00390625" defaultRowHeight="13.5"/>
  <cols>
    <col min="1" max="1" width="5.625" style="29" customWidth="1"/>
    <col min="2" max="2" width="10.00390625" style="29" customWidth="1"/>
    <col min="3" max="3" width="6.25390625" style="29" customWidth="1"/>
    <col min="4" max="4" width="6.125" style="29" customWidth="1"/>
    <col min="5" max="5" width="6.375" style="29" customWidth="1"/>
    <col min="6" max="6" width="6.25390625" style="29" customWidth="1"/>
    <col min="7" max="7" width="6.125" style="29" customWidth="1"/>
    <col min="8" max="8" width="2.50390625" style="29" customWidth="1"/>
    <col min="9" max="9" width="3.75390625" style="29" customWidth="1"/>
    <col min="10" max="13" width="6.25390625" style="29" customWidth="1"/>
    <col min="14" max="14" width="6.25390625" style="31" customWidth="1"/>
    <col min="15" max="15" width="6.375" style="31" customWidth="1"/>
    <col min="16" max="16384" width="9.00390625" style="31" customWidth="1"/>
  </cols>
  <sheetData>
    <row r="1" spans="1:18" s="24" customFormat="1" ht="13.5" customHeigh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3"/>
      <c r="Q1" s="23"/>
      <c r="R1" s="23"/>
    </row>
    <row r="2" spans="1:18" s="25" customFormat="1" ht="13.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2"/>
      <c r="Q2" s="22"/>
      <c r="R2" s="22"/>
    </row>
    <row r="3" spans="1:18" s="27" customFormat="1" ht="13.5" customHeight="1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6"/>
      <c r="Q3" s="26"/>
      <c r="R3" s="26"/>
    </row>
    <row r="4" spans="1:18" s="29" customFormat="1" ht="13.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8"/>
      <c r="Q4" s="28"/>
      <c r="R4" s="28"/>
    </row>
    <row r="5" spans="1:18" s="29" customFormat="1" ht="13.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30"/>
      <c r="Q5" s="30"/>
      <c r="R5" s="10"/>
    </row>
    <row r="6" spans="1:15" ht="27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3" ht="15" customHeight="1" thickBot="1">
      <c r="A7" s="32"/>
      <c r="B7" s="32"/>
      <c r="C7" s="33"/>
      <c r="D7" s="33"/>
      <c r="E7" s="33"/>
      <c r="F7" s="33"/>
      <c r="G7" s="33"/>
      <c r="H7" s="33"/>
      <c r="I7" s="33"/>
      <c r="J7" s="34"/>
      <c r="K7" s="34"/>
      <c r="L7" s="34"/>
      <c r="M7" s="7"/>
    </row>
    <row r="8" spans="1:15" s="35" customFormat="1" ht="18" customHeight="1">
      <c r="A8" s="286"/>
      <c r="B8" s="287"/>
      <c r="C8" s="309" t="s">
        <v>1</v>
      </c>
      <c r="D8" s="310"/>
      <c r="E8" s="310"/>
      <c r="F8" s="310"/>
      <c r="G8" s="310"/>
      <c r="H8" s="309" t="s">
        <v>2</v>
      </c>
      <c r="I8" s="310"/>
      <c r="J8" s="310"/>
      <c r="K8" s="310"/>
      <c r="L8" s="310"/>
      <c r="M8" s="7"/>
      <c r="N8" s="47"/>
      <c r="O8" s="47"/>
    </row>
    <row r="9" spans="1:15" s="35" customFormat="1" ht="18" customHeight="1" thickBot="1">
      <c r="A9" s="307" t="s">
        <v>3</v>
      </c>
      <c r="B9" s="308"/>
      <c r="C9" s="48"/>
      <c r="D9" s="301" t="s">
        <v>4</v>
      </c>
      <c r="E9" s="301"/>
      <c r="F9" s="301"/>
      <c r="G9" s="49"/>
      <c r="H9" s="50"/>
      <c r="I9" s="295" t="s">
        <v>5</v>
      </c>
      <c r="J9" s="295"/>
      <c r="K9" s="295"/>
      <c r="L9" s="295"/>
      <c r="M9" s="7"/>
      <c r="N9" s="47"/>
      <c r="O9" s="47"/>
    </row>
    <row r="10" spans="1:15" s="35" customFormat="1" ht="18" customHeight="1">
      <c r="A10" s="300" t="s">
        <v>6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</row>
    <row r="11" ht="13.5">
      <c r="M11" s="31"/>
    </row>
    <row r="13" spans="1:13" ht="27" customHeight="1">
      <c r="A13" s="36"/>
      <c r="B13" s="36"/>
      <c r="C13" s="36"/>
      <c r="D13" s="36"/>
      <c r="E13" s="36"/>
      <c r="F13" s="34"/>
      <c r="G13" s="34"/>
      <c r="H13" s="34"/>
      <c r="I13" s="34"/>
      <c r="J13" s="34"/>
      <c r="K13" s="7"/>
      <c r="L13" s="7"/>
      <c r="M13" s="31"/>
    </row>
    <row r="14" spans="1:15" ht="15" customHeight="1" thickBot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4"/>
      <c r="L14" s="34"/>
      <c r="M14" s="34"/>
      <c r="N14" s="7"/>
      <c r="O14" s="7"/>
    </row>
    <row r="15" spans="1:15" ht="18" customHeight="1">
      <c r="A15" s="51"/>
      <c r="B15" s="51"/>
      <c r="C15" s="309" t="s">
        <v>1</v>
      </c>
      <c r="D15" s="310"/>
      <c r="E15" s="310"/>
      <c r="F15" s="310"/>
      <c r="G15" s="310"/>
      <c r="H15" s="309" t="s">
        <v>2</v>
      </c>
      <c r="I15" s="310"/>
      <c r="J15" s="310"/>
      <c r="K15" s="310"/>
      <c r="L15" s="310"/>
      <c r="M15" s="37"/>
      <c r="N15" s="37"/>
      <c r="O15" s="7"/>
    </row>
    <row r="16" spans="1:15" ht="18" customHeight="1">
      <c r="A16" s="313" t="s">
        <v>3</v>
      </c>
      <c r="B16" s="314"/>
      <c r="C16" s="52"/>
      <c r="D16" s="305" t="s">
        <v>7</v>
      </c>
      <c r="E16" s="305"/>
      <c r="F16" s="305"/>
      <c r="G16" s="53"/>
      <c r="H16" s="38"/>
      <c r="I16" s="311" t="s">
        <v>37</v>
      </c>
      <c r="J16" s="311"/>
      <c r="K16" s="311"/>
      <c r="L16" s="311"/>
      <c r="M16" s="39"/>
      <c r="N16" s="11"/>
      <c r="O16" s="7"/>
    </row>
    <row r="17" spans="1:15" s="40" customFormat="1" ht="18" customHeight="1">
      <c r="A17" s="274">
        <v>2</v>
      </c>
      <c r="B17" s="275"/>
      <c r="C17" s="54"/>
      <c r="D17" s="276" t="s">
        <v>8</v>
      </c>
      <c r="E17" s="276"/>
      <c r="F17" s="276"/>
      <c r="G17" s="14"/>
      <c r="H17" s="39"/>
      <c r="I17" s="300" t="s">
        <v>38</v>
      </c>
      <c r="J17" s="300"/>
      <c r="K17" s="300"/>
      <c r="L17" s="300"/>
      <c r="M17" s="39"/>
      <c r="N17" s="11"/>
      <c r="O17" s="7"/>
    </row>
    <row r="18" spans="1:15" ht="18" customHeight="1" thickBot="1">
      <c r="A18" s="296">
        <v>3</v>
      </c>
      <c r="B18" s="297"/>
      <c r="C18" s="55"/>
      <c r="D18" s="320" t="s">
        <v>8</v>
      </c>
      <c r="E18" s="320"/>
      <c r="F18" s="320"/>
      <c r="G18" s="56"/>
      <c r="H18" s="41"/>
      <c r="I18" s="304" t="s">
        <v>39</v>
      </c>
      <c r="J18" s="304"/>
      <c r="K18" s="304"/>
      <c r="L18" s="304"/>
      <c r="M18" s="39"/>
      <c r="N18" s="11"/>
      <c r="O18" s="7"/>
    </row>
    <row r="19" spans="1:14" ht="18" customHeight="1">
      <c r="A19" s="312" t="s">
        <v>9</v>
      </c>
      <c r="B19" s="312"/>
      <c r="C19" s="312"/>
      <c r="D19" s="57"/>
      <c r="M19" s="43"/>
      <c r="N19" s="7"/>
    </row>
    <row r="20" spans="1:24" ht="27" customHeight="1">
      <c r="A20" s="36"/>
      <c r="B20" s="36"/>
      <c r="C20" s="36"/>
      <c r="D20" s="36"/>
      <c r="E20" s="36"/>
      <c r="F20" s="34"/>
      <c r="G20" s="34"/>
      <c r="H20" s="34"/>
      <c r="I20" s="34"/>
      <c r="J20" s="34"/>
      <c r="K20" s="34"/>
      <c r="L20" s="7"/>
      <c r="M20" s="7"/>
      <c r="N20" s="44"/>
      <c r="O20" s="44"/>
      <c r="P20" s="44"/>
      <c r="Q20" s="44"/>
      <c r="R20" s="44"/>
      <c r="S20" s="29"/>
      <c r="T20" s="29"/>
      <c r="U20" s="29"/>
      <c r="V20" s="29"/>
      <c r="W20" s="29"/>
      <c r="X20" s="29"/>
    </row>
    <row r="21" spans="1:14" ht="15" customHeight="1">
      <c r="A21" s="290"/>
      <c r="B21" s="290"/>
      <c r="C21" s="290"/>
      <c r="D21" s="290"/>
      <c r="E21" s="290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15" customHeight="1">
      <c r="A22" s="290"/>
      <c r="B22" s="290"/>
      <c r="C22" s="290"/>
      <c r="D22" s="290"/>
      <c r="E22" s="290"/>
      <c r="F22" s="45"/>
      <c r="G22" s="45"/>
      <c r="H22" s="45"/>
      <c r="I22" s="45"/>
      <c r="J22" s="45"/>
      <c r="K22" s="45"/>
      <c r="L22" s="45"/>
      <c r="M22" s="45"/>
      <c r="N22" s="45"/>
    </row>
    <row r="23" spans="1:15" s="35" customFormat="1" ht="15" customHeight="1" thickBot="1">
      <c r="A23" s="32" t="s">
        <v>40</v>
      </c>
      <c r="B23" s="58"/>
      <c r="C23" s="58"/>
      <c r="D23" s="58"/>
      <c r="E23" s="58"/>
      <c r="F23" s="59"/>
      <c r="G23" s="59"/>
      <c r="H23" s="59"/>
      <c r="I23" s="59"/>
      <c r="J23" s="59"/>
      <c r="K23" s="277" t="s">
        <v>10</v>
      </c>
      <c r="L23" s="277"/>
      <c r="M23" s="277"/>
      <c r="N23" s="277"/>
      <c r="O23" s="277"/>
    </row>
    <row r="24" spans="1:15" s="35" customFormat="1" ht="16.5" customHeight="1">
      <c r="A24" s="291" t="s">
        <v>11</v>
      </c>
      <c r="B24" s="293" t="s">
        <v>12</v>
      </c>
      <c r="C24" s="294" t="s">
        <v>13</v>
      </c>
      <c r="D24" s="282" t="s">
        <v>14</v>
      </c>
      <c r="E24" s="284" t="s">
        <v>15</v>
      </c>
      <c r="F24" s="284" t="s">
        <v>16</v>
      </c>
      <c r="G24" s="284" t="s">
        <v>17</v>
      </c>
      <c r="H24" s="280" t="s">
        <v>18</v>
      </c>
      <c r="I24" s="267"/>
      <c r="J24" s="309" t="s">
        <v>19</v>
      </c>
      <c r="K24" s="310"/>
      <c r="L24" s="310"/>
      <c r="M24" s="269"/>
      <c r="N24" s="288" t="s">
        <v>20</v>
      </c>
      <c r="O24" s="278" t="s">
        <v>21</v>
      </c>
    </row>
    <row r="25" spans="1:15" s="35" customFormat="1" ht="69" customHeight="1">
      <c r="A25" s="292"/>
      <c r="B25" s="289"/>
      <c r="C25" s="281"/>
      <c r="D25" s="283"/>
      <c r="E25" s="285"/>
      <c r="F25" s="285"/>
      <c r="G25" s="285"/>
      <c r="H25" s="268"/>
      <c r="I25" s="281"/>
      <c r="J25" s="60" t="s">
        <v>22</v>
      </c>
      <c r="K25" s="61" t="s">
        <v>23</v>
      </c>
      <c r="L25" s="62" t="s">
        <v>24</v>
      </c>
      <c r="M25" s="62" t="s">
        <v>25</v>
      </c>
      <c r="N25" s="289"/>
      <c r="O25" s="279"/>
    </row>
    <row r="26" spans="1:15" s="35" customFormat="1" ht="18" customHeight="1">
      <c r="A26" s="270" t="s">
        <v>26</v>
      </c>
      <c r="B26" s="63" t="s">
        <v>27</v>
      </c>
      <c r="C26" s="64">
        <v>24</v>
      </c>
      <c r="D26" s="64">
        <v>55</v>
      </c>
      <c r="E26" s="64">
        <v>3</v>
      </c>
      <c r="F26" s="64">
        <v>24</v>
      </c>
      <c r="G26" s="64">
        <v>3</v>
      </c>
      <c r="H26" s="272">
        <v>42</v>
      </c>
      <c r="I26" s="272"/>
      <c r="J26" s="64">
        <v>1</v>
      </c>
      <c r="K26" s="64">
        <v>4</v>
      </c>
      <c r="L26" s="64" t="s">
        <v>28</v>
      </c>
      <c r="M26" s="64">
        <v>7</v>
      </c>
      <c r="N26" s="64">
        <f>SUM(C26:M26)</f>
        <v>163</v>
      </c>
      <c r="O26" s="64">
        <v>6</v>
      </c>
    </row>
    <row r="27" spans="1:15" s="35" customFormat="1" ht="18" customHeight="1">
      <c r="A27" s="271"/>
      <c r="B27" s="65" t="s">
        <v>29</v>
      </c>
      <c r="C27" s="64">
        <v>24</v>
      </c>
      <c r="D27" s="64">
        <v>55</v>
      </c>
      <c r="E27" s="64">
        <v>3</v>
      </c>
      <c r="F27" s="64">
        <v>24</v>
      </c>
      <c r="G27" s="64">
        <v>3</v>
      </c>
      <c r="H27" s="273">
        <v>42</v>
      </c>
      <c r="I27" s="273"/>
      <c r="J27" s="64">
        <v>1</v>
      </c>
      <c r="K27" s="64">
        <v>4</v>
      </c>
      <c r="L27" s="64" t="s">
        <v>30</v>
      </c>
      <c r="M27" s="64">
        <v>7</v>
      </c>
      <c r="N27" s="64">
        <f>SUM(C27:M27)</f>
        <v>163</v>
      </c>
      <c r="O27" s="64">
        <v>6</v>
      </c>
    </row>
    <row r="28" spans="1:15" s="35" customFormat="1" ht="18" customHeight="1">
      <c r="A28" s="271"/>
      <c r="B28" s="65" t="s">
        <v>31</v>
      </c>
      <c r="C28" s="64" t="s">
        <v>32</v>
      </c>
      <c r="D28" s="64" t="s">
        <v>32</v>
      </c>
      <c r="E28" s="64" t="s">
        <v>32</v>
      </c>
      <c r="F28" s="64" t="s">
        <v>32</v>
      </c>
      <c r="G28" s="64" t="s">
        <v>32</v>
      </c>
      <c r="H28" s="273" t="s">
        <v>32</v>
      </c>
      <c r="I28" s="273"/>
      <c r="J28" s="64" t="s">
        <v>32</v>
      </c>
      <c r="K28" s="64" t="s">
        <v>32</v>
      </c>
      <c r="L28" s="64" t="s">
        <v>32</v>
      </c>
      <c r="M28" s="64" t="s">
        <v>32</v>
      </c>
      <c r="N28" s="64" t="s">
        <v>32</v>
      </c>
      <c r="O28" s="64" t="s">
        <v>32</v>
      </c>
    </row>
    <row r="29" spans="1:15" s="35" customFormat="1" ht="18" customHeight="1">
      <c r="A29" s="271"/>
      <c r="B29" s="65" t="s">
        <v>33</v>
      </c>
      <c r="C29" s="64" t="s">
        <v>34</v>
      </c>
      <c r="D29" s="64" t="s">
        <v>34</v>
      </c>
      <c r="E29" s="64" t="s">
        <v>34</v>
      </c>
      <c r="F29" s="64" t="s">
        <v>34</v>
      </c>
      <c r="G29" s="64" t="s">
        <v>34</v>
      </c>
      <c r="H29" s="266" t="s">
        <v>34</v>
      </c>
      <c r="I29" s="266"/>
      <c r="J29" s="64" t="s">
        <v>34</v>
      </c>
      <c r="K29" s="64" t="s">
        <v>34</v>
      </c>
      <c r="L29" s="64" t="s">
        <v>34</v>
      </c>
      <c r="M29" s="64" t="s">
        <v>34</v>
      </c>
      <c r="N29" s="64" t="s">
        <v>34</v>
      </c>
      <c r="O29" s="64" t="s">
        <v>34</v>
      </c>
    </row>
    <row r="30" spans="1:15" s="46" customFormat="1" ht="18" customHeight="1">
      <c r="A30" s="317" t="s">
        <v>35</v>
      </c>
      <c r="B30" s="66" t="s">
        <v>27</v>
      </c>
      <c r="C30" s="67">
        <v>25</v>
      </c>
      <c r="D30" s="67">
        <v>38</v>
      </c>
      <c r="E30" s="67">
        <v>3</v>
      </c>
      <c r="F30" s="67">
        <v>9</v>
      </c>
      <c r="G30" s="67">
        <v>5</v>
      </c>
      <c r="H30" s="315">
        <v>16</v>
      </c>
      <c r="I30" s="315"/>
      <c r="J30" s="67">
        <v>2</v>
      </c>
      <c r="K30" s="67">
        <v>5</v>
      </c>
      <c r="L30" s="67" t="s">
        <v>28</v>
      </c>
      <c r="M30" s="67" t="s">
        <v>28</v>
      </c>
      <c r="N30" s="67">
        <f>SUM(C30:M30)</f>
        <v>103</v>
      </c>
      <c r="O30" s="67">
        <v>5</v>
      </c>
    </row>
    <row r="31" spans="1:15" s="46" customFormat="1" ht="18" customHeight="1">
      <c r="A31" s="318"/>
      <c r="B31" s="68" t="s">
        <v>29</v>
      </c>
      <c r="C31" s="69">
        <v>25</v>
      </c>
      <c r="D31" s="69">
        <v>38</v>
      </c>
      <c r="E31" s="69">
        <v>3</v>
      </c>
      <c r="F31" s="69">
        <v>9</v>
      </c>
      <c r="G31" s="69">
        <v>5</v>
      </c>
      <c r="H31" s="316">
        <v>16</v>
      </c>
      <c r="I31" s="316"/>
      <c r="J31" s="69">
        <v>2</v>
      </c>
      <c r="K31" s="69">
        <v>5</v>
      </c>
      <c r="L31" s="69" t="s">
        <v>30</v>
      </c>
      <c r="M31" s="69" t="s">
        <v>30</v>
      </c>
      <c r="N31" s="69">
        <f>SUM(C31:M31)</f>
        <v>103</v>
      </c>
      <c r="O31" s="69">
        <v>5</v>
      </c>
    </row>
    <row r="32" spans="1:15" s="46" customFormat="1" ht="18" customHeight="1">
      <c r="A32" s="318"/>
      <c r="B32" s="68" t="s">
        <v>31</v>
      </c>
      <c r="C32" s="69" t="s">
        <v>32</v>
      </c>
      <c r="D32" s="69" t="s">
        <v>32</v>
      </c>
      <c r="E32" s="69" t="s">
        <v>32</v>
      </c>
      <c r="F32" s="69" t="s">
        <v>32</v>
      </c>
      <c r="G32" s="69" t="s">
        <v>32</v>
      </c>
      <c r="H32" s="316" t="s">
        <v>32</v>
      </c>
      <c r="I32" s="316"/>
      <c r="J32" s="69" t="s">
        <v>32</v>
      </c>
      <c r="K32" s="69" t="s">
        <v>32</v>
      </c>
      <c r="L32" s="69" t="s">
        <v>32</v>
      </c>
      <c r="M32" s="69" t="s">
        <v>32</v>
      </c>
      <c r="N32" s="69" t="str">
        <f>IF(SUM(C32:M32)=0,"-",SUM(C32:M32))</f>
        <v>-</v>
      </c>
      <c r="O32" s="69" t="s">
        <v>32</v>
      </c>
    </row>
    <row r="33" spans="1:15" s="46" customFormat="1" ht="18" customHeight="1" thickBot="1">
      <c r="A33" s="319"/>
      <c r="B33" s="70" t="s">
        <v>33</v>
      </c>
      <c r="C33" s="71" t="s">
        <v>34</v>
      </c>
      <c r="D33" s="71" t="s">
        <v>34</v>
      </c>
      <c r="E33" s="71" t="s">
        <v>34</v>
      </c>
      <c r="F33" s="71" t="s">
        <v>34</v>
      </c>
      <c r="G33" s="71" t="s">
        <v>34</v>
      </c>
      <c r="H33" s="265" t="s">
        <v>34</v>
      </c>
      <c r="I33" s="265"/>
      <c r="J33" s="71" t="s">
        <v>34</v>
      </c>
      <c r="K33" s="71" t="s">
        <v>34</v>
      </c>
      <c r="L33" s="71" t="s">
        <v>34</v>
      </c>
      <c r="M33" s="71" t="s">
        <v>34</v>
      </c>
      <c r="N33" s="71" t="str">
        <f>IF(SUM(C33:M33)=0,"-",SUM(C33:M33))</f>
        <v>-</v>
      </c>
      <c r="O33" s="71" t="s">
        <v>34</v>
      </c>
    </row>
    <row r="34" spans="1:15" s="35" customFormat="1" ht="18" customHeight="1">
      <c r="A34" s="312" t="s">
        <v>36</v>
      </c>
      <c r="B34" s="312"/>
      <c r="C34" s="312"/>
      <c r="D34" s="312"/>
      <c r="E34" s="312"/>
      <c r="F34" s="312"/>
      <c r="G34" s="312"/>
      <c r="H34" s="39"/>
      <c r="I34" s="39"/>
      <c r="J34" s="39"/>
      <c r="K34" s="39"/>
      <c r="L34" s="39"/>
      <c r="M34" s="39"/>
      <c r="N34" s="39"/>
      <c r="O34" s="39"/>
    </row>
    <row r="65" spans="1:13" ht="15" customHeight="1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</row>
  </sheetData>
  <mergeCells count="46">
    <mergeCell ref="A17:B17"/>
    <mergeCell ref="D17:F17"/>
    <mergeCell ref="I17:L17"/>
    <mergeCell ref="H33:I33"/>
    <mergeCell ref="H29:I29"/>
    <mergeCell ref="H30:I30"/>
    <mergeCell ref="H31:I31"/>
    <mergeCell ref="H32:I32"/>
    <mergeCell ref="A30:A33"/>
    <mergeCell ref="D18:F18"/>
    <mergeCell ref="A34:G34"/>
    <mergeCell ref="H24:I25"/>
    <mergeCell ref="J24:M24"/>
    <mergeCell ref="F24:F25"/>
    <mergeCell ref="G24:G25"/>
    <mergeCell ref="A26:A29"/>
    <mergeCell ref="H26:I26"/>
    <mergeCell ref="H27:I27"/>
    <mergeCell ref="H28:I28"/>
    <mergeCell ref="N24:N25"/>
    <mergeCell ref="A21:E22"/>
    <mergeCell ref="A24:A25"/>
    <mergeCell ref="B24:B25"/>
    <mergeCell ref="C24:C25"/>
    <mergeCell ref="D24:D25"/>
    <mergeCell ref="E24:E25"/>
    <mergeCell ref="K23:O23"/>
    <mergeCell ref="O24:O25"/>
    <mergeCell ref="A1:O5"/>
    <mergeCell ref="A6:O6"/>
    <mergeCell ref="A10:O10"/>
    <mergeCell ref="D9:F9"/>
    <mergeCell ref="H8:L8"/>
    <mergeCell ref="I9:L9"/>
    <mergeCell ref="A8:B8"/>
    <mergeCell ref="C8:G8"/>
    <mergeCell ref="I18:L18"/>
    <mergeCell ref="D16:F16"/>
    <mergeCell ref="A65:M65"/>
    <mergeCell ref="A9:B9"/>
    <mergeCell ref="H15:L15"/>
    <mergeCell ref="I16:L16"/>
    <mergeCell ref="A19:C19"/>
    <mergeCell ref="A16:B16"/>
    <mergeCell ref="A18:B18"/>
    <mergeCell ref="C15:G15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Ｐゴシック,太字"&amp;10行政及び選挙</oddHeader>
    <oddFooter>&amp;C&amp;"ＭＳ 明朝,標準"&amp;10 76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V49"/>
  <sheetViews>
    <sheetView view="pageBreakPreview" zoomScaleSheetLayoutView="100" workbookViewId="0" topLeftCell="A1">
      <selection activeCell="L11" sqref="L11"/>
    </sheetView>
  </sheetViews>
  <sheetFormatPr defaultColWidth="9.00390625" defaultRowHeight="13.5"/>
  <cols>
    <col min="1" max="1" width="1.25" style="29" customWidth="1"/>
    <col min="2" max="2" width="21.25390625" style="29" customWidth="1"/>
    <col min="3" max="3" width="1.25" style="29" customWidth="1"/>
    <col min="4" max="4" width="13.125" style="29" customWidth="1"/>
    <col min="5" max="5" width="8.125" style="29" customWidth="1"/>
    <col min="6" max="6" width="1.25" style="29" customWidth="1"/>
    <col min="7" max="7" width="21.50390625" style="29" customWidth="1"/>
    <col min="8" max="8" width="1.25" style="29" customWidth="1"/>
    <col min="9" max="9" width="13.125" style="29" customWidth="1"/>
    <col min="10" max="10" width="8.50390625" style="29" customWidth="1"/>
    <col min="11" max="16384" width="9.00390625" style="31" customWidth="1"/>
  </cols>
  <sheetData>
    <row r="1" spans="1:10" ht="13.5" customHeight="1">
      <c r="A1" s="290"/>
      <c r="B1" s="290"/>
      <c r="C1" s="290"/>
      <c r="D1" s="34"/>
      <c r="E1" s="43"/>
      <c r="F1" s="43"/>
      <c r="G1" s="43"/>
      <c r="H1" s="43"/>
      <c r="I1" s="43"/>
      <c r="J1" s="43"/>
    </row>
    <row r="2" spans="1:9" ht="13.5" customHeight="1">
      <c r="A2" s="290"/>
      <c r="B2" s="290"/>
      <c r="C2" s="290"/>
      <c r="D2" s="34"/>
      <c r="E2" s="45"/>
      <c r="F2" s="45"/>
      <c r="G2" s="45"/>
      <c r="H2" s="45"/>
      <c r="I2" s="72"/>
    </row>
    <row r="3" spans="1:10" s="46" customFormat="1" ht="15" customHeight="1" thickBot="1">
      <c r="A3" s="76"/>
      <c r="B3" s="77" t="s">
        <v>41</v>
      </c>
      <c r="C3" s="76"/>
      <c r="D3" s="78"/>
      <c r="E3" s="79"/>
      <c r="F3" s="79"/>
      <c r="G3" s="79"/>
      <c r="H3" s="79"/>
      <c r="I3" s="327" t="s">
        <v>42</v>
      </c>
      <c r="J3" s="327"/>
    </row>
    <row r="4" spans="1:10" s="46" customFormat="1" ht="18" customHeight="1">
      <c r="A4" s="321" t="s">
        <v>43</v>
      </c>
      <c r="B4" s="322"/>
      <c r="C4" s="323"/>
      <c r="D4" s="324" t="s">
        <v>44</v>
      </c>
      <c r="E4" s="325"/>
      <c r="F4" s="326" t="s">
        <v>43</v>
      </c>
      <c r="G4" s="322"/>
      <c r="H4" s="323"/>
      <c r="I4" s="324" t="s">
        <v>44</v>
      </c>
      <c r="J4" s="321"/>
    </row>
    <row r="5" spans="1:10" s="46" customFormat="1" ht="18" customHeight="1">
      <c r="A5" s="81"/>
      <c r="B5" s="82" t="s">
        <v>45</v>
      </c>
      <c r="C5" s="81"/>
      <c r="D5" s="83" t="s">
        <v>46</v>
      </c>
      <c r="E5" s="84">
        <v>8</v>
      </c>
      <c r="F5" s="85"/>
      <c r="G5" s="86" t="s">
        <v>47</v>
      </c>
      <c r="H5" s="86"/>
      <c r="I5" s="83" t="s">
        <v>48</v>
      </c>
      <c r="J5" s="67">
        <v>10</v>
      </c>
    </row>
    <row r="6" spans="1:10" s="46" customFormat="1" ht="18" customHeight="1">
      <c r="A6" s="81"/>
      <c r="B6" s="81" t="s">
        <v>49</v>
      </c>
      <c r="C6" s="81"/>
      <c r="D6" s="87"/>
      <c r="E6" s="88">
        <v>6</v>
      </c>
      <c r="F6" s="89"/>
      <c r="G6" s="90" t="s">
        <v>50</v>
      </c>
      <c r="H6" s="90"/>
      <c r="I6" s="91"/>
      <c r="J6" s="69">
        <v>11</v>
      </c>
    </row>
    <row r="7" spans="1:10" s="46" customFormat="1" ht="18" customHeight="1">
      <c r="A7" s="81"/>
      <c r="B7" s="81" t="s">
        <v>51</v>
      </c>
      <c r="C7" s="81"/>
      <c r="D7" s="87"/>
      <c r="E7" s="88">
        <v>3</v>
      </c>
      <c r="F7" s="89"/>
      <c r="G7" s="90" t="s">
        <v>52</v>
      </c>
      <c r="H7" s="90"/>
      <c r="I7" s="91"/>
      <c r="J7" s="69">
        <v>9</v>
      </c>
    </row>
    <row r="8" spans="1:10" s="46" customFormat="1" ht="18" customHeight="1">
      <c r="A8" s="81"/>
      <c r="B8" s="81" t="s">
        <v>53</v>
      </c>
      <c r="C8" s="81"/>
      <c r="D8" s="87"/>
      <c r="E8" s="88">
        <v>13</v>
      </c>
      <c r="F8" s="89"/>
      <c r="G8" s="90" t="s">
        <v>54</v>
      </c>
      <c r="H8" s="90"/>
      <c r="I8" s="91"/>
      <c r="J8" s="69">
        <v>38</v>
      </c>
    </row>
    <row r="9" spans="1:10" s="46" customFormat="1" ht="18" customHeight="1">
      <c r="A9" s="81"/>
      <c r="B9" s="81" t="s">
        <v>55</v>
      </c>
      <c r="C9" s="81"/>
      <c r="D9" s="87"/>
      <c r="E9" s="88">
        <v>9</v>
      </c>
      <c r="F9" s="89"/>
      <c r="G9" s="90" t="s">
        <v>56</v>
      </c>
      <c r="H9" s="90"/>
      <c r="I9" s="91"/>
      <c r="J9" s="69">
        <v>17</v>
      </c>
    </row>
    <row r="10" spans="1:10" s="46" customFormat="1" ht="18" customHeight="1">
      <c r="A10" s="92"/>
      <c r="B10" s="92" t="s">
        <v>57</v>
      </c>
      <c r="C10" s="92"/>
      <c r="D10" s="93"/>
      <c r="E10" s="94">
        <v>21</v>
      </c>
      <c r="F10" s="89"/>
      <c r="G10" s="90" t="s">
        <v>58</v>
      </c>
      <c r="H10" s="90"/>
      <c r="I10" s="91"/>
      <c r="J10" s="69">
        <v>3</v>
      </c>
    </row>
    <row r="11" spans="1:10" s="46" customFormat="1" ht="18" customHeight="1">
      <c r="A11" s="82"/>
      <c r="B11" s="82" t="s">
        <v>59</v>
      </c>
      <c r="C11" s="82"/>
      <c r="D11" s="83" t="s">
        <v>46</v>
      </c>
      <c r="E11" s="84">
        <v>10</v>
      </c>
      <c r="F11" s="89"/>
      <c r="G11" s="90" t="s">
        <v>60</v>
      </c>
      <c r="H11" s="90"/>
      <c r="I11" s="91"/>
      <c r="J11" s="69">
        <v>6</v>
      </c>
    </row>
    <row r="12" spans="1:10" s="46" customFormat="1" ht="18" customHeight="1">
      <c r="A12" s="81"/>
      <c r="B12" s="81" t="s">
        <v>61</v>
      </c>
      <c r="C12" s="81"/>
      <c r="D12" s="91"/>
      <c r="E12" s="88">
        <v>14</v>
      </c>
      <c r="F12" s="89"/>
      <c r="G12" s="90" t="s">
        <v>62</v>
      </c>
      <c r="H12" s="90"/>
      <c r="I12" s="91"/>
      <c r="J12" s="69">
        <v>5</v>
      </c>
    </row>
    <row r="13" spans="1:10" s="46" customFormat="1" ht="18" customHeight="1">
      <c r="A13" s="81"/>
      <c r="B13" s="95" t="s">
        <v>63</v>
      </c>
      <c r="C13" s="96"/>
      <c r="D13" s="97"/>
      <c r="E13" s="88">
        <v>6</v>
      </c>
      <c r="F13" s="89"/>
      <c r="G13" s="90" t="s">
        <v>64</v>
      </c>
      <c r="H13" s="90"/>
      <c r="I13" s="98"/>
      <c r="J13" s="69">
        <v>2</v>
      </c>
    </row>
    <row r="14" spans="1:10" s="46" customFormat="1" ht="18" customHeight="1">
      <c r="A14" s="81"/>
      <c r="B14" s="81" t="s">
        <v>65</v>
      </c>
      <c r="C14" s="81"/>
      <c r="D14" s="87"/>
      <c r="E14" s="88">
        <v>121</v>
      </c>
      <c r="F14" s="89"/>
      <c r="G14" s="90" t="s">
        <v>66</v>
      </c>
      <c r="H14" s="90"/>
      <c r="I14" s="98"/>
      <c r="J14" s="69">
        <v>1</v>
      </c>
    </row>
    <row r="15" spans="1:10" s="46" customFormat="1" ht="18" customHeight="1">
      <c r="A15" s="81"/>
      <c r="B15" s="81" t="s">
        <v>67</v>
      </c>
      <c r="C15" s="81"/>
      <c r="D15" s="87"/>
      <c r="E15" s="88">
        <v>15</v>
      </c>
      <c r="F15" s="89"/>
      <c r="G15" s="81" t="s">
        <v>68</v>
      </c>
      <c r="H15" s="90"/>
      <c r="I15" s="98"/>
      <c r="J15" s="69">
        <v>2</v>
      </c>
    </row>
    <row r="16" spans="1:10" s="46" customFormat="1" ht="18" customHeight="1">
      <c r="A16" s="81"/>
      <c r="B16" s="95" t="s">
        <v>69</v>
      </c>
      <c r="C16" s="96"/>
      <c r="D16" s="97"/>
      <c r="E16" s="88">
        <v>3</v>
      </c>
      <c r="F16" s="89"/>
      <c r="G16" s="81" t="s">
        <v>70</v>
      </c>
      <c r="H16" s="90"/>
      <c r="I16" s="98"/>
      <c r="J16" s="69">
        <v>1</v>
      </c>
    </row>
    <row r="17" spans="1:10" s="46" customFormat="1" ht="18" customHeight="1">
      <c r="A17" s="81"/>
      <c r="B17" s="81" t="s">
        <v>71</v>
      </c>
      <c r="C17" s="81"/>
      <c r="D17" s="87"/>
      <c r="E17" s="88">
        <v>18</v>
      </c>
      <c r="F17" s="89"/>
      <c r="G17" s="90" t="s">
        <v>72</v>
      </c>
      <c r="H17" s="90"/>
      <c r="I17" s="99"/>
      <c r="J17" s="100">
        <v>5</v>
      </c>
    </row>
    <row r="18" spans="1:10" s="46" customFormat="1" ht="18" customHeight="1">
      <c r="A18" s="92"/>
      <c r="B18" s="92" t="s">
        <v>73</v>
      </c>
      <c r="C18" s="92"/>
      <c r="D18" s="93"/>
      <c r="E18" s="94">
        <v>6</v>
      </c>
      <c r="F18" s="101"/>
      <c r="G18" s="102" t="s">
        <v>74</v>
      </c>
      <c r="H18" s="103"/>
      <c r="I18" s="104"/>
      <c r="J18" s="105">
        <v>3</v>
      </c>
    </row>
    <row r="19" spans="1:10" s="46" customFormat="1" ht="18" customHeight="1">
      <c r="A19" s="81"/>
      <c r="B19" s="82" t="s">
        <v>75</v>
      </c>
      <c r="C19" s="82"/>
      <c r="D19" s="83" t="s">
        <v>46</v>
      </c>
      <c r="E19" s="84">
        <v>7</v>
      </c>
      <c r="F19" s="101"/>
      <c r="G19" s="102" t="s">
        <v>76</v>
      </c>
      <c r="H19" s="103"/>
      <c r="I19" s="104"/>
      <c r="J19" s="105">
        <v>4</v>
      </c>
    </row>
    <row r="20" spans="1:12" s="46" customFormat="1" ht="18" customHeight="1">
      <c r="A20" s="81"/>
      <c r="B20" s="81" t="s">
        <v>77</v>
      </c>
      <c r="C20" s="81"/>
      <c r="D20" s="87"/>
      <c r="E20" s="88">
        <v>2</v>
      </c>
      <c r="F20" s="106"/>
      <c r="G20" s="107" t="s">
        <v>78</v>
      </c>
      <c r="H20" s="108"/>
      <c r="I20" s="109"/>
      <c r="J20" s="110">
        <v>5</v>
      </c>
      <c r="L20" s="73" t="s">
        <v>98</v>
      </c>
    </row>
    <row r="21" spans="1:10" s="46" customFormat="1" ht="18" customHeight="1">
      <c r="A21" s="81"/>
      <c r="B21" s="81" t="s">
        <v>79</v>
      </c>
      <c r="C21" s="81"/>
      <c r="D21" s="87"/>
      <c r="E21" s="88">
        <v>2</v>
      </c>
      <c r="F21" s="89"/>
      <c r="G21" s="90"/>
      <c r="H21" s="111"/>
      <c r="I21" s="104"/>
      <c r="J21" s="105"/>
    </row>
    <row r="22" spans="1:10" s="46" customFormat="1" ht="18" customHeight="1" thickBot="1">
      <c r="A22" s="81"/>
      <c r="B22" s="81" t="s">
        <v>80</v>
      </c>
      <c r="C22" s="81"/>
      <c r="D22" s="87"/>
      <c r="E22" s="88">
        <v>7</v>
      </c>
      <c r="F22" s="112"/>
      <c r="G22" s="113" t="s">
        <v>20</v>
      </c>
      <c r="H22" s="114"/>
      <c r="I22" s="115"/>
      <c r="J22" s="116">
        <f>SUM(E5:E33,J5:J20)</f>
        <v>1078</v>
      </c>
    </row>
    <row r="23" spans="1:12" s="46" customFormat="1" ht="18" customHeight="1">
      <c r="A23" s="81"/>
      <c r="B23" s="81" t="s">
        <v>81</v>
      </c>
      <c r="C23" s="81"/>
      <c r="D23" s="87"/>
      <c r="E23" s="88">
        <v>10</v>
      </c>
      <c r="F23" s="89"/>
      <c r="G23" s="81"/>
      <c r="H23" s="90"/>
      <c r="I23" s="90"/>
      <c r="J23" s="69"/>
      <c r="L23" s="73"/>
    </row>
    <row r="24" spans="1:12" s="46" customFormat="1" ht="18" customHeight="1">
      <c r="A24" s="92"/>
      <c r="B24" s="92" t="s">
        <v>82</v>
      </c>
      <c r="C24" s="92"/>
      <c r="D24" s="93"/>
      <c r="E24" s="94">
        <v>2</v>
      </c>
      <c r="F24" s="89"/>
      <c r="G24" s="117" t="s">
        <v>83</v>
      </c>
      <c r="H24" s="118"/>
      <c r="I24" s="118"/>
      <c r="J24" s="69"/>
      <c r="L24" s="73" t="s">
        <v>99</v>
      </c>
    </row>
    <row r="25" spans="1:12" s="46" customFormat="1" ht="18" customHeight="1">
      <c r="A25" s="81"/>
      <c r="B25" s="82" t="s">
        <v>85</v>
      </c>
      <c r="C25" s="82"/>
      <c r="D25" s="83" t="s">
        <v>46</v>
      </c>
      <c r="E25" s="84">
        <v>16</v>
      </c>
      <c r="F25" s="89"/>
      <c r="G25" s="81"/>
      <c r="H25" s="90"/>
      <c r="I25" s="90"/>
      <c r="J25" s="69"/>
      <c r="L25" s="73"/>
    </row>
    <row r="26" spans="1:10" s="46" customFormat="1" ht="18" customHeight="1">
      <c r="A26" s="81"/>
      <c r="B26" s="81" t="s">
        <v>86</v>
      </c>
      <c r="C26" s="81"/>
      <c r="D26" s="87"/>
      <c r="E26" s="88">
        <v>13</v>
      </c>
      <c r="F26" s="89"/>
      <c r="G26" s="81"/>
      <c r="H26" s="90"/>
      <c r="I26" s="90"/>
      <c r="J26" s="69"/>
    </row>
    <row r="27" spans="1:10" s="46" customFormat="1" ht="18" customHeight="1">
      <c r="A27" s="81"/>
      <c r="B27" s="81" t="s">
        <v>87</v>
      </c>
      <c r="C27" s="81"/>
      <c r="D27" s="91" t="s">
        <v>84</v>
      </c>
      <c r="E27" s="88">
        <v>12</v>
      </c>
      <c r="F27" s="96"/>
      <c r="G27" s="96"/>
      <c r="H27" s="96"/>
      <c r="I27" s="96"/>
      <c r="J27" s="96"/>
    </row>
    <row r="28" spans="1:10" s="46" customFormat="1" ht="18" customHeight="1">
      <c r="A28" s="92"/>
      <c r="B28" s="92" t="s">
        <v>88</v>
      </c>
      <c r="C28" s="92"/>
      <c r="D28" s="93"/>
      <c r="E28" s="94">
        <v>11</v>
      </c>
      <c r="F28" s="96"/>
      <c r="G28" s="96"/>
      <c r="H28" s="96"/>
      <c r="I28" s="96"/>
      <c r="J28" s="96"/>
    </row>
    <row r="29" spans="1:10" s="46" customFormat="1" ht="18" customHeight="1">
      <c r="A29" s="82"/>
      <c r="B29" s="82" t="s">
        <v>89</v>
      </c>
      <c r="C29" s="82"/>
      <c r="D29" s="83" t="s">
        <v>90</v>
      </c>
      <c r="E29" s="84">
        <v>8</v>
      </c>
      <c r="F29" s="96"/>
      <c r="G29" s="96"/>
      <c r="H29" s="96"/>
      <c r="I29" s="96"/>
      <c r="J29" s="96"/>
    </row>
    <row r="30" spans="1:10" s="46" customFormat="1" ht="18" customHeight="1">
      <c r="A30" s="92"/>
      <c r="B30" s="92" t="s">
        <v>91</v>
      </c>
      <c r="C30" s="92"/>
      <c r="D30" s="93"/>
      <c r="E30" s="94">
        <v>6</v>
      </c>
      <c r="F30" s="96"/>
      <c r="G30" s="96"/>
      <c r="H30" s="96"/>
      <c r="I30" s="96"/>
      <c r="J30" s="96"/>
    </row>
    <row r="31" spans="1:10" s="46" customFormat="1" ht="18" customHeight="1">
      <c r="A31" s="119"/>
      <c r="B31" s="119" t="s">
        <v>92</v>
      </c>
      <c r="C31" s="119"/>
      <c r="D31" s="120"/>
      <c r="E31" s="121">
        <v>601</v>
      </c>
      <c r="F31" s="96"/>
      <c r="G31" s="96"/>
      <c r="H31" s="96"/>
      <c r="I31" s="96"/>
      <c r="J31" s="96"/>
    </row>
    <row r="32" spans="1:10" s="46" customFormat="1" ht="18" customHeight="1">
      <c r="A32" s="122" t="s">
        <v>93</v>
      </c>
      <c r="B32" s="81" t="s">
        <v>94</v>
      </c>
      <c r="C32" s="81"/>
      <c r="D32" s="91" t="s">
        <v>95</v>
      </c>
      <c r="E32" s="88">
        <v>4</v>
      </c>
      <c r="F32" s="90"/>
      <c r="G32" s="90"/>
      <c r="H32" s="123"/>
      <c r="I32" s="90"/>
      <c r="J32" s="69"/>
    </row>
    <row r="33" spans="1:10" s="46" customFormat="1" ht="18" customHeight="1" thickBot="1">
      <c r="A33" s="124"/>
      <c r="B33" s="124" t="s">
        <v>96</v>
      </c>
      <c r="C33" s="124"/>
      <c r="D33" s="125"/>
      <c r="E33" s="126">
        <v>2</v>
      </c>
      <c r="F33" s="118"/>
      <c r="G33" s="96"/>
      <c r="H33" s="96"/>
      <c r="I33" s="96"/>
      <c r="J33" s="118"/>
    </row>
    <row r="34" spans="1:11" s="46" customFormat="1" ht="18" customHeight="1">
      <c r="A34" s="96"/>
      <c r="B34" s="127" t="s">
        <v>97</v>
      </c>
      <c r="C34" s="96"/>
      <c r="D34" s="96"/>
      <c r="E34" s="96"/>
      <c r="F34" s="118"/>
      <c r="G34" s="118"/>
      <c r="H34" s="118"/>
      <c r="I34" s="118"/>
      <c r="J34" s="118"/>
      <c r="K34" s="74"/>
    </row>
    <row r="35" spans="6:22" s="75" customFormat="1" ht="13.5" customHeight="1">
      <c r="F35" s="29"/>
      <c r="G35" s="29"/>
      <c r="H35" s="29"/>
      <c r="I35" s="29"/>
      <c r="J35" s="29"/>
      <c r="K35" s="3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ht="13.5">
      <c r="A36" s="14"/>
    </row>
    <row r="37" spans="1:6" ht="13.5">
      <c r="A37" s="14"/>
      <c r="F37" s="21"/>
    </row>
    <row r="38" spans="1:10" s="40" customFormat="1" ht="13.5">
      <c r="A38" s="14"/>
      <c r="B38" s="43"/>
      <c r="C38" s="43"/>
      <c r="D38" s="43"/>
      <c r="E38" s="43"/>
      <c r="F38" s="43"/>
      <c r="G38" s="21"/>
      <c r="H38" s="21"/>
      <c r="I38" s="21"/>
      <c r="J38" s="21"/>
    </row>
    <row r="39" spans="3:10" s="40" customFormat="1" ht="13.5">
      <c r="C39" s="21"/>
      <c r="D39" s="21"/>
      <c r="E39" s="21"/>
      <c r="F39" s="43"/>
      <c r="G39" s="43"/>
      <c r="H39" s="43"/>
      <c r="I39" s="43"/>
      <c r="J39" s="43"/>
    </row>
    <row r="40" spans="1:10" s="40" customFormat="1" ht="13.5">
      <c r="A40" s="11"/>
      <c r="B40" s="43"/>
      <c r="C40" s="43"/>
      <c r="D40" s="43"/>
      <c r="E40" s="43"/>
      <c r="F40" s="43"/>
      <c r="G40" s="43"/>
      <c r="H40" s="43"/>
      <c r="I40" s="43"/>
      <c r="J40" s="43"/>
    </row>
    <row r="44" ht="13.5">
      <c r="A44" s="21">
        <v>74</v>
      </c>
    </row>
    <row r="49" spans="1:10" ht="25.5" customHeight="1">
      <c r="A49" s="306"/>
      <c r="B49" s="306"/>
      <c r="C49" s="306"/>
      <c r="D49" s="306"/>
      <c r="E49" s="306"/>
      <c r="F49" s="306"/>
      <c r="G49" s="306"/>
      <c r="H49" s="306"/>
      <c r="I49" s="306"/>
      <c r="J49" s="306"/>
    </row>
  </sheetData>
  <mergeCells count="7">
    <mergeCell ref="A49:J49"/>
    <mergeCell ref="A1:C2"/>
    <mergeCell ref="A4:C4"/>
    <mergeCell ref="D4:E4"/>
    <mergeCell ref="F4:H4"/>
    <mergeCell ref="I4:J4"/>
    <mergeCell ref="I3:J3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Header>&amp;R&amp;"ＭＳ Ｐゴシック,太字"&amp;10行政及び選挙</oddHeader>
    <oddFooter>&amp;C&amp;"ＭＳ 明朝,標準"&amp;10 77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view="pageBreakPreview" zoomScaleSheetLayoutView="100" workbookViewId="0" topLeftCell="A1">
      <selection activeCell="K46" sqref="K46"/>
    </sheetView>
  </sheetViews>
  <sheetFormatPr defaultColWidth="9.00390625" defaultRowHeight="13.5"/>
  <cols>
    <col min="1" max="1" width="6.25390625" style="29" customWidth="1"/>
    <col min="2" max="2" width="8.875" style="29" customWidth="1"/>
    <col min="3" max="3" width="2.125" style="29" customWidth="1"/>
    <col min="4" max="4" width="6.00390625" style="29" customWidth="1"/>
    <col min="5" max="5" width="1.4921875" style="29" customWidth="1"/>
    <col min="6" max="6" width="1.75390625" style="29" customWidth="1"/>
    <col min="7" max="7" width="5.50390625" style="31" customWidth="1"/>
    <col min="8" max="8" width="7.375" style="31" customWidth="1"/>
    <col min="9" max="14" width="7.25390625" style="31" customWidth="1"/>
    <col min="15" max="15" width="7.375" style="31" customWidth="1"/>
    <col min="16" max="16384" width="9.00390625" style="31" customWidth="1"/>
  </cols>
  <sheetData>
    <row r="1" spans="1:15" ht="15" customHeight="1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ht="13.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5" s="46" customFormat="1" ht="15" customHeight="1" thickBot="1">
      <c r="A3" s="129" t="s">
        <v>100</v>
      </c>
      <c r="B3" s="76"/>
      <c r="C3" s="76"/>
      <c r="D3" s="76"/>
      <c r="E3" s="76"/>
      <c r="F3" s="76"/>
      <c r="G3" s="130"/>
      <c r="H3" s="130"/>
      <c r="I3" s="327" t="s">
        <v>101</v>
      </c>
      <c r="J3" s="327"/>
      <c r="K3" s="327"/>
      <c r="L3" s="327"/>
      <c r="M3" s="327"/>
      <c r="N3" s="327"/>
      <c r="O3" s="327"/>
    </row>
    <row r="4" spans="1:15" s="46" customFormat="1" ht="18" customHeight="1">
      <c r="A4" s="335" t="s">
        <v>102</v>
      </c>
      <c r="B4" s="335"/>
      <c r="C4" s="335"/>
      <c r="D4" s="335"/>
      <c r="E4" s="335"/>
      <c r="F4" s="336"/>
      <c r="G4" s="329" t="s">
        <v>103</v>
      </c>
      <c r="H4" s="330"/>
      <c r="I4" s="331"/>
      <c r="J4" s="329" t="s">
        <v>104</v>
      </c>
      <c r="K4" s="330"/>
      <c r="L4" s="331"/>
      <c r="M4" s="329" t="s">
        <v>105</v>
      </c>
      <c r="N4" s="330"/>
      <c r="O4" s="330"/>
    </row>
    <row r="5" spans="1:15" s="46" customFormat="1" ht="18" customHeight="1">
      <c r="A5" s="337" t="s">
        <v>103</v>
      </c>
      <c r="B5" s="337"/>
      <c r="C5" s="337"/>
      <c r="D5" s="337"/>
      <c r="E5" s="337"/>
      <c r="F5" s="338"/>
      <c r="G5" s="332">
        <f>SUM(G6:G30)</f>
        <v>39800</v>
      </c>
      <c r="H5" s="333"/>
      <c r="I5" s="334"/>
      <c r="J5" s="332">
        <f>SUM(J6:J30)</f>
        <v>19033</v>
      </c>
      <c r="K5" s="333"/>
      <c r="L5" s="334"/>
      <c r="M5" s="332">
        <f>SUM(M6:M30)</f>
        <v>20767</v>
      </c>
      <c r="N5" s="333"/>
      <c r="O5" s="333"/>
    </row>
    <row r="6" spans="1:16" s="46" customFormat="1" ht="18" customHeight="1">
      <c r="A6" s="131"/>
      <c r="B6" s="81" t="s">
        <v>106</v>
      </c>
      <c r="C6" s="81"/>
      <c r="D6" s="132" t="s">
        <v>107</v>
      </c>
      <c r="E6" s="132"/>
      <c r="F6" s="132"/>
      <c r="G6" s="339">
        <v>7238</v>
      </c>
      <c r="H6" s="340"/>
      <c r="I6" s="341"/>
      <c r="J6" s="339">
        <v>3466</v>
      </c>
      <c r="K6" s="340"/>
      <c r="L6" s="341"/>
      <c r="M6" s="342">
        <v>3772</v>
      </c>
      <c r="N6" s="343"/>
      <c r="O6" s="343"/>
      <c r="P6" s="128"/>
    </row>
    <row r="7" spans="1:16" s="46" customFormat="1" ht="18" customHeight="1">
      <c r="A7" s="131"/>
      <c r="B7" s="81" t="s">
        <v>108</v>
      </c>
      <c r="C7" s="81"/>
      <c r="D7" s="132" t="s">
        <v>109</v>
      </c>
      <c r="E7" s="132"/>
      <c r="F7" s="132"/>
      <c r="G7" s="342">
        <v>1961</v>
      </c>
      <c r="H7" s="343"/>
      <c r="I7" s="344"/>
      <c r="J7" s="342">
        <v>935</v>
      </c>
      <c r="K7" s="343"/>
      <c r="L7" s="344"/>
      <c r="M7" s="342">
        <v>1026</v>
      </c>
      <c r="N7" s="343"/>
      <c r="O7" s="343"/>
      <c r="P7" s="128"/>
    </row>
    <row r="8" spans="1:16" s="46" customFormat="1" ht="18" customHeight="1">
      <c r="A8" s="131"/>
      <c r="B8" s="81" t="s">
        <v>110</v>
      </c>
      <c r="C8" s="81"/>
      <c r="D8" s="132" t="s">
        <v>111</v>
      </c>
      <c r="E8" s="132"/>
      <c r="F8" s="132"/>
      <c r="G8" s="342">
        <v>1412</v>
      </c>
      <c r="H8" s="343"/>
      <c r="I8" s="344"/>
      <c r="J8" s="342">
        <v>652</v>
      </c>
      <c r="K8" s="343"/>
      <c r="L8" s="344"/>
      <c r="M8" s="342">
        <v>760</v>
      </c>
      <c r="N8" s="343"/>
      <c r="O8" s="343"/>
      <c r="P8" s="128"/>
    </row>
    <row r="9" spans="1:16" s="46" customFormat="1" ht="18" customHeight="1">
      <c r="A9" s="131"/>
      <c r="B9" s="81" t="s">
        <v>112</v>
      </c>
      <c r="C9" s="81"/>
      <c r="D9" s="132" t="s">
        <v>113</v>
      </c>
      <c r="E9" s="132"/>
      <c r="F9" s="132"/>
      <c r="G9" s="342">
        <v>1635</v>
      </c>
      <c r="H9" s="343"/>
      <c r="I9" s="344"/>
      <c r="J9" s="342">
        <v>788</v>
      </c>
      <c r="K9" s="343"/>
      <c r="L9" s="344"/>
      <c r="M9" s="342">
        <v>847</v>
      </c>
      <c r="N9" s="343"/>
      <c r="O9" s="343"/>
      <c r="P9" s="128"/>
    </row>
    <row r="10" spans="1:16" s="46" customFormat="1" ht="18" customHeight="1">
      <c r="A10" s="131"/>
      <c r="B10" s="81" t="s">
        <v>114</v>
      </c>
      <c r="C10" s="81"/>
      <c r="D10" s="132" t="s">
        <v>115</v>
      </c>
      <c r="E10" s="132"/>
      <c r="F10" s="132"/>
      <c r="G10" s="342">
        <v>1559</v>
      </c>
      <c r="H10" s="343"/>
      <c r="I10" s="344"/>
      <c r="J10" s="342">
        <v>751</v>
      </c>
      <c r="K10" s="343"/>
      <c r="L10" s="344"/>
      <c r="M10" s="342">
        <v>808</v>
      </c>
      <c r="N10" s="343"/>
      <c r="O10" s="343"/>
      <c r="P10" s="128"/>
    </row>
    <row r="11" spans="1:16" s="46" customFormat="1" ht="18" customHeight="1">
      <c r="A11" s="131"/>
      <c r="B11" s="81" t="s">
        <v>116</v>
      </c>
      <c r="C11" s="81"/>
      <c r="D11" s="132" t="s">
        <v>117</v>
      </c>
      <c r="E11" s="132"/>
      <c r="F11" s="132"/>
      <c r="G11" s="342">
        <v>2394</v>
      </c>
      <c r="H11" s="343"/>
      <c r="I11" s="344"/>
      <c r="J11" s="342">
        <v>1151</v>
      </c>
      <c r="K11" s="343"/>
      <c r="L11" s="344"/>
      <c r="M11" s="342">
        <v>1243</v>
      </c>
      <c r="N11" s="343"/>
      <c r="O11" s="343"/>
      <c r="P11" s="128"/>
    </row>
    <row r="12" spans="1:16" s="46" customFormat="1" ht="18" customHeight="1">
      <c r="A12" s="131"/>
      <c r="B12" s="81" t="s">
        <v>118</v>
      </c>
      <c r="C12" s="81"/>
      <c r="D12" s="132" t="s">
        <v>119</v>
      </c>
      <c r="E12" s="132"/>
      <c r="F12" s="132"/>
      <c r="G12" s="342">
        <v>733</v>
      </c>
      <c r="H12" s="343"/>
      <c r="I12" s="344"/>
      <c r="J12" s="342">
        <v>348</v>
      </c>
      <c r="K12" s="343"/>
      <c r="L12" s="344"/>
      <c r="M12" s="342">
        <v>385</v>
      </c>
      <c r="N12" s="343"/>
      <c r="O12" s="343"/>
      <c r="P12" s="128"/>
    </row>
    <row r="13" spans="1:16" s="46" customFormat="1" ht="18" customHeight="1">
      <c r="A13" s="131"/>
      <c r="B13" s="81" t="s">
        <v>120</v>
      </c>
      <c r="C13" s="81"/>
      <c r="D13" s="132" t="s">
        <v>121</v>
      </c>
      <c r="E13" s="132"/>
      <c r="F13" s="132"/>
      <c r="G13" s="342">
        <v>2200</v>
      </c>
      <c r="H13" s="343"/>
      <c r="I13" s="344"/>
      <c r="J13" s="342">
        <v>1071</v>
      </c>
      <c r="K13" s="343"/>
      <c r="L13" s="344"/>
      <c r="M13" s="342">
        <v>1129</v>
      </c>
      <c r="N13" s="343"/>
      <c r="O13" s="343"/>
      <c r="P13" s="128"/>
    </row>
    <row r="14" spans="1:16" s="46" customFormat="1" ht="18" customHeight="1">
      <c r="A14" s="131"/>
      <c r="B14" s="81" t="s">
        <v>122</v>
      </c>
      <c r="C14" s="81"/>
      <c r="D14" s="132" t="s">
        <v>117</v>
      </c>
      <c r="E14" s="132"/>
      <c r="F14" s="132"/>
      <c r="G14" s="342">
        <v>1326</v>
      </c>
      <c r="H14" s="343"/>
      <c r="I14" s="344"/>
      <c r="J14" s="342">
        <v>614</v>
      </c>
      <c r="K14" s="343"/>
      <c r="L14" s="344"/>
      <c r="M14" s="342">
        <v>712</v>
      </c>
      <c r="N14" s="343"/>
      <c r="O14" s="343"/>
      <c r="P14" s="128"/>
    </row>
    <row r="15" spans="1:16" s="46" customFormat="1" ht="18" customHeight="1">
      <c r="A15" s="131"/>
      <c r="B15" s="81" t="s">
        <v>123</v>
      </c>
      <c r="C15" s="81"/>
      <c r="D15" s="132" t="s">
        <v>124</v>
      </c>
      <c r="E15" s="132"/>
      <c r="F15" s="132"/>
      <c r="G15" s="342">
        <v>3812</v>
      </c>
      <c r="H15" s="343"/>
      <c r="I15" s="344"/>
      <c r="J15" s="342">
        <v>1906</v>
      </c>
      <c r="K15" s="343"/>
      <c r="L15" s="344"/>
      <c r="M15" s="342">
        <v>1906</v>
      </c>
      <c r="N15" s="343"/>
      <c r="O15" s="343"/>
      <c r="P15" s="128"/>
    </row>
    <row r="16" spans="1:16" s="46" customFormat="1" ht="18" customHeight="1">
      <c r="A16" s="131"/>
      <c r="B16" s="81" t="s">
        <v>125</v>
      </c>
      <c r="C16" s="81"/>
      <c r="D16" s="132" t="s">
        <v>126</v>
      </c>
      <c r="E16" s="132"/>
      <c r="F16" s="132"/>
      <c r="G16" s="342">
        <v>2117</v>
      </c>
      <c r="H16" s="343"/>
      <c r="I16" s="344"/>
      <c r="J16" s="342">
        <v>1045</v>
      </c>
      <c r="K16" s="343"/>
      <c r="L16" s="344"/>
      <c r="M16" s="342">
        <v>1072</v>
      </c>
      <c r="N16" s="343"/>
      <c r="O16" s="343"/>
      <c r="P16" s="128"/>
    </row>
    <row r="17" spans="1:16" s="46" customFormat="1" ht="18" customHeight="1">
      <c r="A17" s="131"/>
      <c r="B17" s="81" t="s">
        <v>127</v>
      </c>
      <c r="C17" s="81"/>
      <c r="D17" s="132" t="s">
        <v>128</v>
      </c>
      <c r="E17" s="132"/>
      <c r="F17" s="132"/>
      <c r="G17" s="342">
        <v>1480</v>
      </c>
      <c r="H17" s="343"/>
      <c r="I17" s="344"/>
      <c r="J17" s="342">
        <v>694</v>
      </c>
      <c r="K17" s="343"/>
      <c r="L17" s="344"/>
      <c r="M17" s="342">
        <v>786</v>
      </c>
      <c r="N17" s="343"/>
      <c r="O17" s="343"/>
      <c r="P17" s="128"/>
    </row>
    <row r="18" spans="1:16" s="46" customFormat="1" ht="18" customHeight="1">
      <c r="A18" s="131"/>
      <c r="B18" s="81" t="s">
        <v>129</v>
      </c>
      <c r="C18" s="81"/>
      <c r="D18" s="132" t="s">
        <v>130</v>
      </c>
      <c r="E18" s="132"/>
      <c r="F18" s="132"/>
      <c r="G18" s="342">
        <v>1372</v>
      </c>
      <c r="H18" s="343"/>
      <c r="I18" s="344"/>
      <c r="J18" s="342">
        <v>641</v>
      </c>
      <c r="K18" s="343"/>
      <c r="L18" s="344"/>
      <c r="M18" s="342">
        <v>731</v>
      </c>
      <c r="N18" s="343"/>
      <c r="O18" s="343"/>
      <c r="P18" s="128"/>
    </row>
    <row r="19" spans="1:16" s="46" customFormat="1" ht="18" customHeight="1">
      <c r="A19" s="131"/>
      <c r="B19" s="81" t="s">
        <v>131</v>
      </c>
      <c r="C19" s="81"/>
      <c r="D19" s="132" t="s">
        <v>121</v>
      </c>
      <c r="E19" s="132"/>
      <c r="F19" s="132"/>
      <c r="G19" s="342">
        <v>1818</v>
      </c>
      <c r="H19" s="343"/>
      <c r="I19" s="344"/>
      <c r="J19" s="342">
        <v>853</v>
      </c>
      <c r="K19" s="343"/>
      <c r="L19" s="344"/>
      <c r="M19" s="342">
        <v>965</v>
      </c>
      <c r="N19" s="343"/>
      <c r="O19" s="343"/>
      <c r="P19" s="128"/>
    </row>
    <row r="20" spans="1:16" s="46" customFormat="1" ht="18" customHeight="1">
      <c r="A20" s="131"/>
      <c r="B20" s="81" t="s">
        <v>132</v>
      </c>
      <c r="C20" s="81"/>
      <c r="D20" s="132" t="s">
        <v>115</v>
      </c>
      <c r="E20" s="132"/>
      <c r="F20" s="132"/>
      <c r="G20" s="342">
        <v>1251</v>
      </c>
      <c r="H20" s="343"/>
      <c r="I20" s="344"/>
      <c r="J20" s="342">
        <v>587</v>
      </c>
      <c r="K20" s="343"/>
      <c r="L20" s="344"/>
      <c r="M20" s="342">
        <v>664</v>
      </c>
      <c r="N20" s="343"/>
      <c r="O20" s="343"/>
      <c r="P20" s="128"/>
    </row>
    <row r="21" spans="1:16" s="46" customFormat="1" ht="18" customHeight="1">
      <c r="A21" s="131"/>
      <c r="B21" s="81" t="s">
        <v>133</v>
      </c>
      <c r="C21" s="81"/>
      <c r="D21" s="132" t="s">
        <v>134</v>
      </c>
      <c r="E21" s="132"/>
      <c r="F21" s="132"/>
      <c r="G21" s="342">
        <v>980</v>
      </c>
      <c r="H21" s="343"/>
      <c r="I21" s="344"/>
      <c r="J21" s="342">
        <v>466</v>
      </c>
      <c r="K21" s="343"/>
      <c r="L21" s="344"/>
      <c r="M21" s="342">
        <v>514</v>
      </c>
      <c r="N21" s="343"/>
      <c r="O21" s="343"/>
      <c r="P21" s="128"/>
    </row>
    <row r="22" spans="1:16" s="46" customFormat="1" ht="18" customHeight="1">
      <c r="A22" s="131"/>
      <c r="B22" s="81" t="s">
        <v>135</v>
      </c>
      <c r="C22" s="81"/>
      <c r="D22" s="132" t="s">
        <v>134</v>
      </c>
      <c r="E22" s="132"/>
      <c r="F22" s="132"/>
      <c r="G22" s="342">
        <v>265</v>
      </c>
      <c r="H22" s="343"/>
      <c r="I22" s="344"/>
      <c r="J22" s="342">
        <v>124</v>
      </c>
      <c r="K22" s="343"/>
      <c r="L22" s="344"/>
      <c r="M22" s="342">
        <v>141</v>
      </c>
      <c r="N22" s="343"/>
      <c r="O22" s="343"/>
      <c r="P22" s="128"/>
    </row>
    <row r="23" spans="1:16" s="46" customFormat="1" ht="18" customHeight="1">
      <c r="A23" s="131"/>
      <c r="B23" s="81" t="s">
        <v>136</v>
      </c>
      <c r="C23" s="81"/>
      <c r="D23" s="132" t="s">
        <v>134</v>
      </c>
      <c r="E23" s="132"/>
      <c r="F23" s="132"/>
      <c r="G23" s="342">
        <v>119</v>
      </c>
      <c r="H23" s="343"/>
      <c r="I23" s="344"/>
      <c r="J23" s="342">
        <v>54</v>
      </c>
      <c r="K23" s="343"/>
      <c r="L23" s="344"/>
      <c r="M23" s="342">
        <v>65</v>
      </c>
      <c r="N23" s="343"/>
      <c r="O23" s="343"/>
      <c r="P23" s="128"/>
    </row>
    <row r="24" spans="1:16" s="46" customFormat="1" ht="18" customHeight="1">
      <c r="A24" s="131"/>
      <c r="B24" s="81" t="s">
        <v>137</v>
      </c>
      <c r="C24" s="81"/>
      <c r="D24" s="132" t="s">
        <v>134</v>
      </c>
      <c r="E24" s="132"/>
      <c r="F24" s="132"/>
      <c r="G24" s="342">
        <v>195</v>
      </c>
      <c r="H24" s="343"/>
      <c r="I24" s="344"/>
      <c r="J24" s="342">
        <v>87</v>
      </c>
      <c r="K24" s="343"/>
      <c r="L24" s="344"/>
      <c r="M24" s="342">
        <v>108</v>
      </c>
      <c r="N24" s="343"/>
      <c r="O24" s="343"/>
      <c r="P24" s="128"/>
    </row>
    <row r="25" spans="1:16" s="46" customFormat="1" ht="18" customHeight="1">
      <c r="A25" s="131"/>
      <c r="B25" s="81" t="s">
        <v>138</v>
      </c>
      <c r="C25" s="81"/>
      <c r="D25" s="132" t="s">
        <v>134</v>
      </c>
      <c r="E25" s="132"/>
      <c r="F25" s="132"/>
      <c r="G25" s="342">
        <v>206</v>
      </c>
      <c r="H25" s="343"/>
      <c r="I25" s="344"/>
      <c r="J25" s="342">
        <v>88</v>
      </c>
      <c r="K25" s="343"/>
      <c r="L25" s="344"/>
      <c r="M25" s="342">
        <v>118</v>
      </c>
      <c r="N25" s="343"/>
      <c r="O25" s="343"/>
      <c r="P25" s="128"/>
    </row>
    <row r="26" spans="1:16" s="46" customFormat="1" ht="18" customHeight="1">
      <c r="A26" s="131"/>
      <c r="B26" s="81" t="s">
        <v>139</v>
      </c>
      <c r="C26" s="81"/>
      <c r="D26" s="132" t="s">
        <v>115</v>
      </c>
      <c r="E26" s="132"/>
      <c r="F26" s="132"/>
      <c r="G26" s="342">
        <v>1806</v>
      </c>
      <c r="H26" s="343"/>
      <c r="I26" s="344"/>
      <c r="J26" s="342">
        <v>867</v>
      </c>
      <c r="K26" s="343"/>
      <c r="L26" s="344"/>
      <c r="M26" s="342">
        <v>939</v>
      </c>
      <c r="N26" s="343"/>
      <c r="O26" s="343"/>
      <c r="P26" s="128"/>
    </row>
    <row r="27" spans="1:16" s="46" customFormat="1" ht="18" customHeight="1">
      <c r="A27" s="131"/>
      <c r="B27" s="81" t="s">
        <v>140</v>
      </c>
      <c r="C27" s="81"/>
      <c r="D27" s="132" t="s">
        <v>115</v>
      </c>
      <c r="E27" s="132"/>
      <c r="F27" s="132"/>
      <c r="G27" s="342">
        <v>182</v>
      </c>
      <c r="H27" s="343"/>
      <c r="I27" s="344"/>
      <c r="J27" s="342">
        <v>78</v>
      </c>
      <c r="K27" s="343"/>
      <c r="L27" s="344"/>
      <c r="M27" s="342">
        <v>104</v>
      </c>
      <c r="N27" s="343"/>
      <c r="O27" s="343"/>
      <c r="P27" s="128"/>
    </row>
    <row r="28" spans="1:16" s="46" customFormat="1" ht="18" customHeight="1">
      <c r="A28" s="131"/>
      <c r="B28" s="81" t="s">
        <v>141</v>
      </c>
      <c r="C28" s="81"/>
      <c r="D28" s="132" t="s">
        <v>124</v>
      </c>
      <c r="E28" s="132"/>
      <c r="F28" s="132"/>
      <c r="G28" s="342">
        <v>1953</v>
      </c>
      <c r="H28" s="343"/>
      <c r="I28" s="344"/>
      <c r="J28" s="342">
        <v>938</v>
      </c>
      <c r="K28" s="343"/>
      <c r="L28" s="344"/>
      <c r="M28" s="342">
        <v>1015</v>
      </c>
      <c r="N28" s="343"/>
      <c r="O28" s="343"/>
      <c r="P28" s="128"/>
    </row>
    <row r="29" spans="1:16" s="46" customFormat="1" ht="18" customHeight="1">
      <c r="A29" s="131"/>
      <c r="B29" s="81" t="s">
        <v>142</v>
      </c>
      <c r="C29" s="81"/>
      <c r="D29" s="132" t="s">
        <v>130</v>
      </c>
      <c r="E29" s="132"/>
      <c r="F29" s="132"/>
      <c r="G29" s="342">
        <v>810</v>
      </c>
      <c r="H29" s="343"/>
      <c r="I29" s="344"/>
      <c r="J29" s="342">
        <v>373</v>
      </c>
      <c r="K29" s="343"/>
      <c r="L29" s="344"/>
      <c r="M29" s="342">
        <v>437</v>
      </c>
      <c r="N29" s="343"/>
      <c r="O29" s="343"/>
      <c r="P29" s="128"/>
    </row>
    <row r="30" spans="1:16" s="46" customFormat="1" ht="18" customHeight="1" thickBot="1">
      <c r="A30" s="136"/>
      <c r="B30" s="124" t="s">
        <v>143</v>
      </c>
      <c r="C30" s="124"/>
      <c r="D30" s="137" t="s">
        <v>117</v>
      </c>
      <c r="E30" s="137"/>
      <c r="F30" s="137"/>
      <c r="G30" s="345">
        <v>976</v>
      </c>
      <c r="H30" s="346"/>
      <c r="I30" s="347"/>
      <c r="J30" s="345">
        <v>456</v>
      </c>
      <c r="K30" s="346"/>
      <c r="L30" s="347"/>
      <c r="M30" s="345">
        <v>520</v>
      </c>
      <c r="N30" s="346"/>
      <c r="O30" s="346"/>
      <c r="P30" s="128"/>
    </row>
    <row r="31" spans="1:15" s="46" customFormat="1" ht="18" customHeight="1">
      <c r="A31" s="328" t="s">
        <v>144</v>
      </c>
      <c r="B31" s="328"/>
      <c r="C31" s="328"/>
      <c r="D31" s="328"/>
      <c r="E31" s="328"/>
      <c r="F31" s="328"/>
      <c r="G31" s="328"/>
      <c r="H31" s="328"/>
      <c r="I31" s="96"/>
      <c r="J31" s="96"/>
      <c r="K31" s="96"/>
      <c r="L31" s="96"/>
      <c r="M31" s="140"/>
      <c r="N31" s="140"/>
      <c r="O31" s="140"/>
    </row>
    <row r="35" spans="1:3" ht="18" customHeight="1">
      <c r="A35" s="122"/>
      <c r="B35" s="122"/>
      <c r="C35" s="122"/>
    </row>
    <row r="36" spans="1:3" ht="18" customHeight="1">
      <c r="A36" s="122"/>
      <c r="B36" s="122"/>
      <c r="C36" s="122"/>
    </row>
    <row r="55" spans="1:22" s="75" customFormat="1" ht="24.75" customHeight="1">
      <c r="A55" s="302">
        <v>68</v>
      </c>
      <c r="B55" s="302"/>
      <c r="C55" s="302"/>
      <c r="D55" s="302"/>
      <c r="E55" s="302"/>
      <c r="F55" s="302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</sheetData>
  <mergeCells count="87">
    <mergeCell ref="M28:O28"/>
    <mergeCell ref="M29:O29"/>
    <mergeCell ref="M30:O30"/>
    <mergeCell ref="I3:O3"/>
    <mergeCell ref="M24:O24"/>
    <mergeCell ref="M25:O25"/>
    <mergeCell ref="M26:O26"/>
    <mergeCell ref="M27:O27"/>
    <mergeCell ref="M20:O20"/>
    <mergeCell ref="M21:O21"/>
    <mergeCell ref="M15:O15"/>
    <mergeCell ref="M22:O22"/>
    <mergeCell ref="M23:O23"/>
    <mergeCell ref="M16:O16"/>
    <mergeCell ref="M17:O17"/>
    <mergeCell ref="M18:O18"/>
    <mergeCell ref="M19:O19"/>
    <mergeCell ref="M11:O11"/>
    <mergeCell ref="M12:O12"/>
    <mergeCell ref="M13:O13"/>
    <mergeCell ref="M14:O14"/>
    <mergeCell ref="J28:L28"/>
    <mergeCell ref="J29:L29"/>
    <mergeCell ref="J30:L30"/>
    <mergeCell ref="M4:O4"/>
    <mergeCell ref="M5:O5"/>
    <mergeCell ref="M6:O6"/>
    <mergeCell ref="M7:O7"/>
    <mergeCell ref="M8:O8"/>
    <mergeCell ref="M9:O9"/>
    <mergeCell ref="M10:O10"/>
    <mergeCell ref="J24:L24"/>
    <mergeCell ref="J25:L25"/>
    <mergeCell ref="J26:L26"/>
    <mergeCell ref="J27:L27"/>
    <mergeCell ref="J20:L20"/>
    <mergeCell ref="J21:L21"/>
    <mergeCell ref="J22:L22"/>
    <mergeCell ref="J23:L23"/>
    <mergeCell ref="J16:L16"/>
    <mergeCell ref="J17:L17"/>
    <mergeCell ref="J18:L18"/>
    <mergeCell ref="J19:L19"/>
    <mergeCell ref="J12:L12"/>
    <mergeCell ref="J13:L13"/>
    <mergeCell ref="J14:L14"/>
    <mergeCell ref="J15:L15"/>
    <mergeCell ref="G29:I29"/>
    <mergeCell ref="G30:I30"/>
    <mergeCell ref="J4:L4"/>
    <mergeCell ref="J5:L5"/>
    <mergeCell ref="J6:L6"/>
    <mergeCell ref="J7:L7"/>
    <mergeCell ref="J8:L8"/>
    <mergeCell ref="J9:L9"/>
    <mergeCell ref="J10:L10"/>
    <mergeCell ref="J11:L11"/>
    <mergeCell ref="G25:I25"/>
    <mergeCell ref="G26:I26"/>
    <mergeCell ref="G27:I27"/>
    <mergeCell ref="G28:I28"/>
    <mergeCell ref="G21:I21"/>
    <mergeCell ref="G22:I22"/>
    <mergeCell ref="G23:I23"/>
    <mergeCell ref="G24:I24"/>
    <mergeCell ref="G17:I17"/>
    <mergeCell ref="G18:I18"/>
    <mergeCell ref="G19:I19"/>
    <mergeCell ref="G20:I20"/>
    <mergeCell ref="G13:I13"/>
    <mergeCell ref="G14:I14"/>
    <mergeCell ref="G15:I15"/>
    <mergeCell ref="G16:I16"/>
    <mergeCell ref="G9:I9"/>
    <mergeCell ref="G10:I10"/>
    <mergeCell ref="G11:I11"/>
    <mergeCell ref="G12:I12"/>
    <mergeCell ref="A55:F55"/>
    <mergeCell ref="A1:O2"/>
    <mergeCell ref="A31:H31"/>
    <mergeCell ref="G4:I4"/>
    <mergeCell ref="G5:I5"/>
    <mergeCell ref="A4:F4"/>
    <mergeCell ref="A5:F5"/>
    <mergeCell ref="G6:I6"/>
    <mergeCell ref="G7:I7"/>
    <mergeCell ref="G8:I8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Ｐゴシック,太字"&amp;10行政及び選挙</oddHeader>
    <oddFooter>&amp;C&amp;"ＭＳ 明朝,標準"&amp;10 78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48"/>
  <sheetViews>
    <sheetView view="pageBreakPreview" zoomScaleSheetLayoutView="100" workbookViewId="0" topLeftCell="A1">
      <selection activeCell="F17" sqref="F17"/>
    </sheetView>
  </sheetViews>
  <sheetFormatPr defaultColWidth="9.00390625" defaultRowHeight="13.5"/>
  <cols>
    <col min="1" max="1" width="1.25" style="29" customWidth="1"/>
    <col min="2" max="2" width="25.00390625" style="29" customWidth="1"/>
    <col min="3" max="3" width="1.25" style="29" customWidth="1"/>
    <col min="4" max="4" width="25.00390625" style="29" customWidth="1"/>
    <col min="5" max="5" width="3.75390625" style="29" customWidth="1"/>
    <col min="6" max="6" width="25.00390625" style="29" customWidth="1"/>
    <col min="7" max="7" width="3.75390625" style="29" customWidth="1"/>
    <col min="8" max="10" width="0" style="31" hidden="1" customWidth="1"/>
    <col min="11" max="16384" width="9.00390625" style="31" customWidth="1"/>
  </cols>
  <sheetData>
    <row r="1" spans="1:7" ht="13.5" customHeight="1">
      <c r="A1" s="362"/>
      <c r="B1" s="362"/>
      <c r="C1" s="362"/>
      <c r="D1" s="362"/>
      <c r="E1" s="362"/>
      <c r="F1" s="362"/>
      <c r="G1" s="362"/>
    </row>
    <row r="2" spans="1:8" ht="13.5" customHeight="1">
      <c r="A2" s="362"/>
      <c r="B2" s="362"/>
      <c r="C2" s="362"/>
      <c r="D2" s="362"/>
      <c r="E2" s="362"/>
      <c r="F2" s="362"/>
      <c r="G2" s="362"/>
      <c r="H2" s="40"/>
    </row>
    <row r="3" spans="1:8" ht="15" customHeight="1">
      <c r="A3" s="353" t="s">
        <v>145</v>
      </c>
      <c r="B3" s="353"/>
      <c r="C3" s="34"/>
      <c r="D3" s="34"/>
      <c r="E3" s="34"/>
      <c r="F3" s="45"/>
      <c r="G3" s="45"/>
      <c r="H3" s="40"/>
    </row>
    <row r="4" spans="1:7" s="46" customFormat="1" ht="17.25" customHeight="1" thickBot="1">
      <c r="A4" s="143" t="s">
        <v>146</v>
      </c>
      <c r="B4" s="143"/>
      <c r="C4" s="144"/>
      <c r="D4" s="144"/>
      <c r="E4" s="145"/>
      <c r="F4" s="146"/>
      <c r="G4" s="80" t="s">
        <v>147</v>
      </c>
    </row>
    <row r="5" spans="1:7" s="46" customFormat="1" ht="17.25" customHeight="1">
      <c r="A5" s="348" t="s">
        <v>148</v>
      </c>
      <c r="B5" s="349"/>
      <c r="C5" s="350"/>
      <c r="D5" s="356" t="s">
        <v>149</v>
      </c>
      <c r="E5" s="363"/>
      <c r="F5" s="363"/>
      <c r="G5" s="363"/>
    </row>
    <row r="6" spans="1:7" s="46" customFormat="1" ht="17.25" customHeight="1">
      <c r="A6" s="351"/>
      <c r="B6" s="352"/>
      <c r="C6" s="352"/>
      <c r="D6" s="358" t="s">
        <v>150</v>
      </c>
      <c r="E6" s="359"/>
      <c r="F6" s="360" t="s">
        <v>151</v>
      </c>
      <c r="G6" s="361"/>
    </row>
    <row r="7" spans="1:7" s="46" customFormat="1" ht="17.25" customHeight="1">
      <c r="A7" s="147"/>
      <c r="B7" s="147" t="s">
        <v>152</v>
      </c>
      <c r="C7" s="147"/>
      <c r="D7" s="148">
        <f>SUM(D8:D27)</f>
        <v>21461363</v>
      </c>
      <c r="E7" s="149"/>
      <c r="F7" s="150">
        <f>ROUND(D7/D7*100,0)</f>
        <v>100</v>
      </c>
      <c r="G7" s="150"/>
    </row>
    <row r="8" spans="1:9" s="46" customFormat="1" ht="17.25" customHeight="1">
      <c r="A8" s="151"/>
      <c r="B8" s="151" t="s">
        <v>153</v>
      </c>
      <c r="C8" s="151"/>
      <c r="D8" s="152">
        <v>6451178</v>
      </c>
      <c r="E8" s="153"/>
      <c r="F8" s="154">
        <f aca="true" t="shared" si="0" ref="F8:F27">ROUND(D8/$D$7*100,1)</f>
        <v>30.1</v>
      </c>
      <c r="G8" s="154"/>
      <c r="H8" s="141">
        <f>SUM(F8:F27)</f>
        <v>99.99999999999997</v>
      </c>
      <c r="I8" s="46" t="s">
        <v>20</v>
      </c>
    </row>
    <row r="9" spans="1:9" s="46" customFormat="1" ht="17.25" customHeight="1">
      <c r="A9" s="151"/>
      <c r="B9" s="151" t="s">
        <v>154</v>
      </c>
      <c r="C9" s="151"/>
      <c r="D9" s="152">
        <v>520315</v>
      </c>
      <c r="E9" s="153"/>
      <c r="F9" s="154">
        <f t="shared" si="0"/>
        <v>2.4</v>
      </c>
      <c r="G9" s="154"/>
      <c r="I9" s="46" t="s">
        <v>155</v>
      </c>
    </row>
    <row r="10" spans="1:7" s="46" customFormat="1" ht="17.25" customHeight="1">
      <c r="A10" s="151"/>
      <c r="B10" s="151" t="s">
        <v>156</v>
      </c>
      <c r="C10" s="151"/>
      <c r="D10" s="152">
        <v>39540</v>
      </c>
      <c r="E10" s="153"/>
      <c r="F10" s="154">
        <f t="shared" si="0"/>
        <v>0.2</v>
      </c>
      <c r="G10" s="154"/>
    </row>
    <row r="11" spans="1:7" s="46" customFormat="1" ht="17.25" customHeight="1">
      <c r="A11" s="151"/>
      <c r="B11" s="151" t="s">
        <v>157</v>
      </c>
      <c r="C11" s="151"/>
      <c r="D11" s="152">
        <v>19533</v>
      </c>
      <c r="E11" s="153"/>
      <c r="F11" s="154">
        <f t="shared" si="0"/>
        <v>0.1</v>
      </c>
      <c r="G11" s="154"/>
    </row>
    <row r="12" spans="1:7" s="46" customFormat="1" ht="17.25" customHeight="1">
      <c r="A12" s="151"/>
      <c r="B12" s="151" t="s">
        <v>158</v>
      </c>
      <c r="C12" s="151"/>
      <c r="D12" s="152">
        <v>24346</v>
      </c>
      <c r="E12" s="153"/>
      <c r="F12" s="154">
        <f t="shared" si="0"/>
        <v>0.1</v>
      </c>
      <c r="G12" s="154"/>
    </row>
    <row r="13" spans="1:7" s="46" customFormat="1" ht="17.25" customHeight="1">
      <c r="A13" s="151"/>
      <c r="B13" s="151" t="s">
        <v>159</v>
      </c>
      <c r="C13" s="151"/>
      <c r="D13" s="152">
        <v>462153</v>
      </c>
      <c r="E13" s="153"/>
      <c r="F13" s="154">
        <f t="shared" si="0"/>
        <v>2.2</v>
      </c>
      <c r="G13" s="154"/>
    </row>
    <row r="14" spans="1:7" s="46" customFormat="1" ht="17.25" customHeight="1">
      <c r="A14" s="151"/>
      <c r="B14" s="151" t="s">
        <v>160</v>
      </c>
      <c r="C14" s="151"/>
      <c r="D14" s="152">
        <v>167979</v>
      </c>
      <c r="E14" s="153"/>
      <c r="F14" s="154">
        <f t="shared" si="0"/>
        <v>0.8</v>
      </c>
      <c r="G14" s="154"/>
    </row>
    <row r="15" spans="1:7" s="46" customFormat="1" ht="17.25" customHeight="1">
      <c r="A15" s="151"/>
      <c r="B15" s="151" t="s">
        <v>161</v>
      </c>
      <c r="C15" s="151"/>
      <c r="D15" s="152">
        <v>198948</v>
      </c>
      <c r="E15" s="153"/>
      <c r="F15" s="154">
        <f t="shared" si="0"/>
        <v>0.9</v>
      </c>
      <c r="G15" s="154"/>
    </row>
    <row r="16" spans="1:7" s="46" customFormat="1" ht="17.25" customHeight="1">
      <c r="A16" s="151"/>
      <c r="B16" s="151" t="s">
        <v>162</v>
      </c>
      <c r="C16" s="151"/>
      <c r="D16" s="152">
        <v>5583067</v>
      </c>
      <c r="E16" s="153"/>
      <c r="F16" s="154">
        <f t="shared" si="0"/>
        <v>26</v>
      </c>
      <c r="G16" s="154"/>
    </row>
    <row r="17" spans="1:7" s="46" customFormat="1" ht="17.25" customHeight="1">
      <c r="A17" s="151"/>
      <c r="B17" s="151" t="s">
        <v>163</v>
      </c>
      <c r="C17" s="151"/>
      <c r="D17" s="152">
        <v>10678</v>
      </c>
      <c r="E17" s="153"/>
      <c r="F17" s="154">
        <f t="shared" si="0"/>
        <v>0</v>
      </c>
      <c r="G17" s="154"/>
    </row>
    <row r="18" spans="1:7" s="46" customFormat="1" ht="17.25" customHeight="1">
      <c r="A18" s="151"/>
      <c r="B18" s="151" t="s">
        <v>164</v>
      </c>
      <c r="C18" s="151"/>
      <c r="D18" s="152">
        <v>337274</v>
      </c>
      <c r="E18" s="153"/>
      <c r="F18" s="154">
        <f t="shared" si="0"/>
        <v>1.6</v>
      </c>
      <c r="G18" s="154"/>
    </row>
    <row r="19" spans="1:7" s="46" customFormat="1" ht="17.25" customHeight="1">
      <c r="A19" s="151"/>
      <c r="B19" s="151" t="s">
        <v>165</v>
      </c>
      <c r="C19" s="151"/>
      <c r="D19" s="152">
        <v>532880</v>
      </c>
      <c r="E19" s="153"/>
      <c r="F19" s="154">
        <f t="shared" si="0"/>
        <v>2.5</v>
      </c>
      <c r="G19" s="154"/>
    </row>
    <row r="20" spans="1:7" s="46" customFormat="1" ht="17.25" customHeight="1">
      <c r="A20" s="151"/>
      <c r="B20" s="151" t="s">
        <v>166</v>
      </c>
      <c r="C20" s="151"/>
      <c r="D20" s="152">
        <v>1312725</v>
      </c>
      <c r="E20" s="153"/>
      <c r="F20" s="154">
        <f t="shared" si="0"/>
        <v>6.1</v>
      </c>
      <c r="G20" s="154"/>
    </row>
    <row r="21" spans="1:7" s="46" customFormat="1" ht="17.25" customHeight="1">
      <c r="A21" s="151"/>
      <c r="B21" s="151" t="s">
        <v>167</v>
      </c>
      <c r="C21" s="151"/>
      <c r="D21" s="152">
        <v>1029811</v>
      </c>
      <c r="E21" s="153"/>
      <c r="F21" s="154">
        <f t="shared" si="0"/>
        <v>4.8</v>
      </c>
      <c r="G21" s="154"/>
    </row>
    <row r="22" spans="1:7" s="46" customFormat="1" ht="17.25" customHeight="1">
      <c r="A22" s="151"/>
      <c r="B22" s="151" t="s">
        <v>168</v>
      </c>
      <c r="C22" s="151"/>
      <c r="D22" s="152">
        <v>28725</v>
      </c>
      <c r="E22" s="153"/>
      <c r="F22" s="154">
        <f t="shared" si="0"/>
        <v>0.1</v>
      </c>
      <c r="G22" s="154"/>
    </row>
    <row r="23" spans="1:7" s="46" customFormat="1" ht="17.25" customHeight="1">
      <c r="A23" s="151"/>
      <c r="B23" s="151" t="s">
        <v>169</v>
      </c>
      <c r="C23" s="151"/>
      <c r="D23" s="152">
        <v>10950</v>
      </c>
      <c r="E23" s="153"/>
      <c r="F23" s="154">
        <f t="shared" si="0"/>
        <v>0.1</v>
      </c>
      <c r="G23" s="154"/>
    </row>
    <row r="24" spans="1:7" s="46" customFormat="1" ht="17.25" customHeight="1">
      <c r="A24" s="151"/>
      <c r="B24" s="151" t="s">
        <v>170</v>
      </c>
      <c r="C24" s="151"/>
      <c r="D24" s="152">
        <v>133001</v>
      </c>
      <c r="E24" s="153"/>
      <c r="F24" s="154">
        <f t="shared" si="0"/>
        <v>0.6</v>
      </c>
      <c r="G24" s="154"/>
    </row>
    <row r="25" spans="1:7" s="46" customFormat="1" ht="17.25" customHeight="1">
      <c r="A25" s="151"/>
      <c r="B25" s="151" t="s">
        <v>171</v>
      </c>
      <c r="C25" s="151"/>
      <c r="D25" s="152">
        <v>1395386</v>
      </c>
      <c r="E25" s="153"/>
      <c r="F25" s="154">
        <f t="shared" si="0"/>
        <v>6.5</v>
      </c>
      <c r="G25" s="154"/>
    </row>
    <row r="26" spans="1:7" s="46" customFormat="1" ht="17.25" customHeight="1">
      <c r="A26" s="151"/>
      <c r="B26" s="151" t="s">
        <v>172</v>
      </c>
      <c r="C26" s="151"/>
      <c r="D26" s="152">
        <v>881074</v>
      </c>
      <c r="E26" s="153"/>
      <c r="F26" s="154">
        <f t="shared" si="0"/>
        <v>4.1</v>
      </c>
      <c r="G26" s="154"/>
    </row>
    <row r="27" spans="1:11" s="46" customFormat="1" ht="17.25" customHeight="1" thickBot="1">
      <c r="A27" s="155"/>
      <c r="B27" s="155" t="s">
        <v>173</v>
      </c>
      <c r="C27" s="155"/>
      <c r="D27" s="152">
        <v>2321800</v>
      </c>
      <c r="E27" s="153"/>
      <c r="F27" s="154">
        <f t="shared" si="0"/>
        <v>10.8</v>
      </c>
      <c r="G27" s="156"/>
      <c r="K27" s="46" t="s">
        <v>190</v>
      </c>
    </row>
    <row r="28" spans="1:7" s="46" customFormat="1" ht="17.25" customHeight="1">
      <c r="A28" s="157"/>
      <c r="B28" s="157"/>
      <c r="C28" s="157"/>
      <c r="D28" s="158"/>
      <c r="E28" s="158"/>
      <c r="F28" s="158"/>
      <c r="G28" s="158"/>
    </row>
    <row r="29" spans="1:8" s="46" customFormat="1" ht="17.25" customHeight="1" thickBot="1">
      <c r="A29" s="143" t="s">
        <v>174</v>
      </c>
      <c r="B29" s="144"/>
      <c r="C29" s="144"/>
      <c r="D29" s="144"/>
      <c r="E29" s="145"/>
      <c r="F29" s="80"/>
      <c r="G29" s="80" t="s">
        <v>147</v>
      </c>
      <c r="H29" s="142"/>
    </row>
    <row r="30" spans="1:7" s="46" customFormat="1" ht="17.25" customHeight="1">
      <c r="A30" s="348" t="s">
        <v>148</v>
      </c>
      <c r="B30" s="349"/>
      <c r="C30" s="350"/>
      <c r="D30" s="355" t="s">
        <v>149</v>
      </c>
      <c r="E30" s="356"/>
      <c r="F30" s="357"/>
      <c r="G30" s="159"/>
    </row>
    <row r="31" spans="1:7" s="46" customFormat="1" ht="17.25" customHeight="1">
      <c r="A31" s="351"/>
      <c r="B31" s="352"/>
      <c r="C31" s="354"/>
      <c r="D31" s="358" t="s">
        <v>150</v>
      </c>
      <c r="E31" s="359"/>
      <c r="F31" s="360" t="s">
        <v>151</v>
      </c>
      <c r="G31" s="361"/>
    </row>
    <row r="32" spans="1:7" s="46" customFormat="1" ht="17.25" customHeight="1">
      <c r="A32" s="147"/>
      <c r="B32" s="147" t="s">
        <v>152</v>
      </c>
      <c r="C32" s="147"/>
      <c r="D32" s="148">
        <f>SUM(D33:D45)</f>
        <v>20128358</v>
      </c>
      <c r="E32" s="149"/>
      <c r="F32" s="150">
        <f>ROUND(D32/D32*100,0)</f>
        <v>100</v>
      </c>
      <c r="G32" s="150"/>
    </row>
    <row r="33" spans="1:9" s="46" customFormat="1" ht="17.25" customHeight="1">
      <c r="A33" s="151"/>
      <c r="B33" s="151" t="s">
        <v>175</v>
      </c>
      <c r="C33" s="151"/>
      <c r="D33" s="152">
        <v>214672</v>
      </c>
      <c r="E33" s="153"/>
      <c r="F33" s="154">
        <f aca="true" t="shared" si="1" ref="F33:F40">ROUND(D33/$D$32*100,1)</f>
        <v>1.1</v>
      </c>
      <c r="G33" s="154"/>
      <c r="H33" s="141">
        <f>SUM(F33:F45)</f>
        <v>99.99999999999999</v>
      </c>
      <c r="I33" s="46" t="s">
        <v>20</v>
      </c>
    </row>
    <row r="34" spans="1:9" s="46" customFormat="1" ht="17.25" customHeight="1">
      <c r="A34" s="151"/>
      <c r="B34" s="151" t="s">
        <v>176</v>
      </c>
      <c r="C34" s="151"/>
      <c r="D34" s="152">
        <v>2504134</v>
      </c>
      <c r="E34" s="153"/>
      <c r="F34" s="154">
        <f t="shared" si="1"/>
        <v>12.4</v>
      </c>
      <c r="G34" s="154"/>
      <c r="I34" s="46" t="s">
        <v>155</v>
      </c>
    </row>
    <row r="35" spans="1:7" s="46" customFormat="1" ht="17.25" customHeight="1">
      <c r="A35" s="151"/>
      <c r="B35" s="151" t="s">
        <v>177</v>
      </c>
      <c r="C35" s="151"/>
      <c r="D35" s="152">
        <v>3860042</v>
      </c>
      <c r="E35" s="153"/>
      <c r="F35" s="154">
        <f t="shared" si="1"/>
        <v>19.2</v>
      </c>
      <c r="G35" s="154"/>
    </row>
    <row r="36" spans="1:7" s="46" customFormat="1" ht="17.25" customHeight="1">
      <c r="A36" s="151"/>
      <c r="B36" s="151" t="s">
        <v>178</v>
      </c>
      <c r="C36" s="151"/>
      <c r="D36" s="152">
        <v>2371610</v>
      </c>
      <c r="E36" s="153"/>
      <c r="F36" s="154">
        <f t="shared" si="1"/>
        <v>11.8</v>
      </c>
      <c r="G36" s="154"/>
    </row>
    <row r="37" spans="1:7" s="46" customFormat="1" ht="17.25" customHeight="1">
      <c r="A37" s="151"/>
      <c r="B37" s="151" t="s">
        <v>179</v>
      </c>
      <c r="C37" s="151"/>
      <c r="D37" s="152">
        <v>104466</v>
      </c>
      <c r="E37" s="153"/>
      <c r="F37" s="154">
        <f t="shared" si="1"/>
        <v>0.5</v>
      </c>
      <c r="G37" s="154"/>
    </row>
    <row r="38" spans="1:7" s="46" customFormat="1" ht="17.25" customHeight="1">
      <c r="A38" s="151"/>
      <c r="B38" s="151" t="s">
        <v>180</v>
      </c>
      <c r="C38" s="151"/>
      <c r="D38" s="152">
        <v>1593126</v>
      </c>
      <c r="E38" s="153"/>
      <c r="F38" s="154">
        <f t="shared" si="1"/>
        <v>7.9</v>
      </c>
      <c r="G38" s="154"/>
    </row>
    <row r="39" spans="1:7" s="46" customFormat="1" ht="17.25" customHeight="1">
      <c r="A39" s="151"/>
      <c r="B39" s="151" t="s">
        <v>181</v>
      </c>
      <c r="C39" s="151"/>
      <c r="D39" s="152">
        <v>965154</v>
      </c>
      <c r="E39" s="153"/>
      <c r="F39" s="154">
        <f t="shared" si="1"/>
        <v>4.8</v>
      </c>
      <c r="G39" s="154"/>
    </row>
    <row r="40" spans="1:7" s="46" customFormat="1" ht="17.25" customHeight="1">
      <c r="A40" s="151"/>
      <c r="B40" s="151" t="s">
        <v>182</v>
      </c>
      <c r="C40" s="151"/>
      <c r="D40" s="152">
        <v>2148625</v>
      </c>
      <c r="E40" s="153"/>
      <c r="F40" s="154">
        <f t="shared" si="1"/>
        <v>10.7</v>
      </c>
      <c r="G40" s="154"/>
    </row>
    <row r="41" spans="1:7" s="46" customFormat="1" ht="17.25" customHeight="1">
      <c r="A41" s="151"/>
      <c r="B41" s="151" t="s">
        <v>183</v>
      </c>
      <c r="C41" s="151"/>
      <c r="D41" s="152">
        <v>653542</v>
      </c>
      <c r="E41" s="153"/>
      <c r="F41" s="154">
        <f>ROUND(D41/$D$32*100,1)+0.1</f>
        <v>3.3000000000000003</v>
      </c>
      <c r="G41" s="154"/>
    </row>
    <row r="42" spans="1:7" s="46" customFormat="1" ht="17.25" customHeight="1">
      <c r="A42" s="151"/>
      <c r="B42" s="151" t="s">
        <v>184</v>
      </c>
      <c r="C42" s="151"/>
      <c r="D42" s="152">
        <v>2704003</v>
      </c>
      <c r="E42" s="153"/>
      <c r="F42" s="154">
        <f>ROUND(D42/$D$32*100,1)</f>
        <v>13.4</v>
      </c>
      <c r="G42" s="154"/>
    </row>
    <row r="43" spans="1:7" s="46" customFormat="1" ht="17.25" customHeight="1">
      <c r="A43" s="151"/>
      <c r="B43" s="151" t="s">
        <v>185</v>
      </c>
      <c r="C43" s="151"/>
      <c r="D43" s="152">
        <v>21524</v>
      </c>
      <c r="E43" s="153"/>
      <c r="F43" s="154">
        <f>ROUND(D43/$D$32*100,1)</f>
        <v>0.1</v>
      </c>
      <c r="G43" s="154"/>
    </row>
    <row r="44" spans="1:7" s="46" customFormat="1" ht="17.25" customHeight="1">
      <c r="A44" s="151"/>
      <c r="B44" s="151" t="s">
        <v>186</v>
      </c>
      <c r="C44" s="151"/>
      <c r="D44" s="152">
        <v>2987460</v>
      </c>
      <c r="E44" s="153"/>
      <c r="F44" s="154">
        <f>ROUND(D44/$D$32*100,1)</f>
        <v>14.8</v>
      </c>
      <c r="G44" s="154"/>
    </row>
    <row r="45" spans="1:7" s="46" customFormat="1" ht="17.25" customHeight="1" thickBot="1">
      <c r="A45" s="155"/>
      <c r="B45" s="155" t="s">
        <v>187</v>
      </c>
      <c r="C45" s="155"/>
      <c r="D45" s="160">
        <v>0</v>
      </c>
      <c r="E45" s="161"/>
      <c r="F45" s="162">
        <f>ROUND(D45/$D$32*100,1)</f>
        <v>0</v>
      </c>
      <c r="G45" s="162"/>
    </row>
    <row r="46" spans="1:7" s="46" customFormat="1" ht="17.25" customHeight="1">
      <c r="A46" s="328" t="s">
        <v>188</v>
      </c>
      <c r="B46" s="328"/>
      <c r="C46" s="328"/>
      <c r="D46" s="96" t="s">
        <v>189</v>
      </c>
      <c r="E46" s="96"/>
      <c r="F46" s="96" t="s">
        <v>189</v>
      </c>
      <c r="G46" s="96" t="s">
        <v>189</v>
      </c>
    </row>
    <row r="47" spans="1:3" ht="13.5">
      <c r="A47" s="11"/>
      <c r="B47" s="11"/>
      <c r="C47" s="11"/>
    </row>
    <row r="48" spans="1:7" ht="19.5" customHeight="1">
      <c r="A48" s="302"/>
      <c r="B48" s="302"/>
      <c r="C48" s="302"/>
      <c r="D48" s="302"/>
      <c r="E48" s="302"/>
      <c r="F48" s="302"/>
      <c r="G48" s="302"/>
    </row>
  </sheetData>
  <mergeCells count="12">
    <mergeCell ref="A1:G2"/>
    <mergeCell ref="D5:G5"/>
    <mergeCell ref="D31:E31"/>
    <mergeCell ref="A48:G48"/>
    <mergeCell ref="A5:C6"/>
    <mergeCell ref="A46:C46"/>
    <mergeCell ref="A3:B3"/>
    <mergeCell ref="A30:C31"/>
    <mergeCell ref="D30:F30"/>
    <mergeCell ref="D6:E6"/>
    <mergeCell ref="F6:G6"/>
    <mergeCell ref="F31:G31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Header>&amp;R&amp;"ＭＳ Ｐゴシック,太字"&amp;10行政及び選挙</oddHeader>
    <oddFooter>&amp;C&amp;"ＭＳ 明朝,標準"&amp;10 79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view="pageBreakPreview" zoomScaleSheetLayoutView="100" workbookViewId="0" topLeftCell="A1">
      <selection activeCell="W11" sqref="W11"/>
    </sheetView>
  </sheetViews>
  <sheetFormatPr defaultColWidth="9.00390625" defaultRowHeight="13.5"/>
  <cols>
    <col min="1" max="1" width="3.875" style="29" customWidth="1"/>
    <col min="2" max="2" width="2.00390625" style="29" customWidth="1"/>
    <col min="3" max="3" width="25.00390625" style="29" customWidth="1"/>
    <col min="4" max="4" width="2.00390625" style="29" customWidth="1"/>
    <col min="5" max="5" width="25.00390625" style="29" customWidth="1"/>
    <col min="6" max="6" width="3.75390625" style="29" customWidth="1"/>
    <col min="7" max="7" width="25.00390625" style="29" customWidth="1"/>
    <col min="8" max="8" width="3.75390625" style="29" customWidth="1"/>
    <col min="9" max="9" width="0" style="163" hidden="1" customWidth="1"/>
    <col min="10" max="15" width="0" style="31" hidden="1" customWidth="1"/>
    <col min="16" max="16384" width="9.00390625" style="31" customWidth="1"/>
  </cols>
  <sheetData>
    <row r="1" spans="1:8" ht="13.5" customHeight="1">
      <c r="A1" s="362"/>
      <c r="B1" s="362"/>
      <c r="C1" s="362"/>
      <c r="D1" s="362"/>
      <c r="E1" s="362"/>
      <c r="F1" s="34"/>
      <c r="G1" s="43"/>
      <c r="H1" s="43"/>
    </row>
    <row r="2" spans="1:9" ht="13.5" customHeight="1">
      <c r="A2" s="362"/>
      <c r="B2" s="362"/>
      <c r="C2" s="362"/>
      <c r="D2" s="362"/>
      <c r="E2" s="362"/>
      <c r="F2" s="34"/>
      <c r="G2" s="45"/>
      <c r="H2" s="45"/>
      <c r="I2" s="164"/>
    </row>
    <row r="3" spans="1:9" s="46" customFormat="1" ht="15" thickBot="1">
      <c r="A3" s="167" t="s">
        <v>40</v>
      </c>
      <c r="B3" s="167"/>
      <c r="C3" s="78"/>
      <c r="D3" s="78"/>
      <c r="E3" s="78"/>
      <c r="F3" s="78"/>
      <c r="G3" s="146"/>
      <c r="H3" s="80" t="s">
        <v>191</v>
      </c>
      <c r="I3" s="165"/>
    </row>
    <row r="4" spans="1:9" s="46" customFormat="1" ht="15" customHeight="1">
      <c r="A4" s="348" t="s">
        <v>192</v>
      </c>
      <c r="B4" s="348"/>
      <c r="C4" s="348"/>
      <c r="D4" s="168"/>
      <c r="E4" s="356" t="s">
        <v>149</v>
      </c>
      <c r="F4" s="363"/>
      <c r="G4" s="363"/>
      <c r="H4" s="363"/>
      <c r="I4" s="166"/>
    </row>
    <row r="5" spans="1:9" s="46" customFormat="1" ht="30" customHeight="1">
      <c r="A5" s="351"/>
      <c r="B5" s="351"/>
      <c r="C5" s="351"/>
      <c r="D5" s="169"/>
      <c r="E5" s="358" t="s">
        <v>150</v>
      </c>
      <c r="F5" s="364"/>
      <c r="G5" s="365" t="s">
        <v>193</v>
      </c>
      <c r="H5" s="366"/>
      <c r="I5" s="166"/>
    </row>
    <row r="6" spans="1:9" s="46" customFormat="1" ht="15" customHeight="1">
      <c r="A6" s="370" t="s">
        <v>194</v>
      </c>
      <c r="B6" s="170"/>
      <c r="C6" s="171" t="s">
        <v>153</v>
      </c>
      <c r="D6" s="172"/>
      <c r="E6" s="173">
        <v>6451179</v>
      </c>
      <c r="F6" s="173"/>
      <c r="G6" s="174">
        <f>ROUND(E6/$E$28*100,1)</f>
        <v>30.1</v>
      </c>
      <c r="H6" s="174"/>
      <c r="I6" s="166"/>
    </row>
    <row r="7" spans="1:9" s="46" customFormat="1" ht="15" customHeight="1">
      <c r="A7" s="371"/>
      <c r="B7" s="175"/>
      <c r="C7" s="151" t="s">
        <v>164</v>
      </c>
      <c r="D7" s="176"/>
      <c r="E7" s="153">
        <v>337274</v>
      </c>
      <c r="F7" s="153"/>
      <c r="G7" s="154">
        <f>ROUND(E7/$E$28*100,1)</f>
        <v>1.6</v>
      </c>
      <c r="H7" s="154"/>
      <c r="I7" s="166"/>
    </row>
    <row r="8" spans="1:9" s="46" customFormat="1" ht="15" customHeight="1">
      <c r="A8" s="371"/>
      <c r="B8" s="175"/>
      <c r="C8" s="151" t="s">
        <v>195</v>
      </c>
      <c r="D8" s="176"/>
      <c r="E8" s="153">
        <v>532880</v>
      </c>
      <c r="F8" s="153"/>
      <c r="G8" s="154">
        <f>ROUND(E8/$E$28*100,1)</f>
        <v>2.5</v>
      </c>
      <c r="H8" s="154"/>
      <c r="I8" s="166"/>
    </row>
    <row r="9" spans="1:9" s="46" customFormat="1" ht="15" customHeight="1">
      <c r="A9" s="371"/>
      <c r="B9" s="175"/>
      <c r="C9" s="151" t="s">
        <v>168</v>
      </c>
      <c r="D9" s="176"/>
      <c r="E9" s="153">
        <v>28725</v>
      </c>
      <c r="F9" s="153"/>
      <c r="G9" s="154">
        <f>ROUND(E9/$E$28*100,1)</f>
        <v>0.1</v>
      </c>
      <c r="H9" s="154"/>
      <c r="I9" s="166"/>
    </row>
    <row r="10" spans="1:9" s="46" customFormat="1" ht="15" customHeight="1">
      <c r="A10" s="371"/>
      <c r="B10" s="175"/>
      <c r="C10" s="151" t="s">
        <v>196</v>
      </c>
      <c r="D10" s="176"/>
      <c r="E10" s="153">
        <v>10950</v>
      </c>
      <c r="F10" s="153"/>
      <c r="G10" s="154">
        <f>ROUND(E10/$E$28*100,1)-0.1</f>
        <v>0</v>
      </c>
      <c r="H10" s="154"/>
      <c r="I10" s="166" t="s">
        <v>197</v>
      </c>
    </row>
    <row r="11" spans="1:9" s="46" customFormat="1" ht="15" customHeight="1">
      <c r="A11" s="371"/>
      <c r="B11" s="175"/>
      <c r="C11" s="151" t="s">
        <v>170</v>
      </c>
      <c r="D11" s="176"/>
      <c r="E11" s="153">
        <v>133001</v>
      </c>
      <c r="F11" s="153"/>
      <c r="G11" s="154">
        <f>ROUND(E11/$E$28*100,1)</f>
        <v>0.6</v>
      </c>
      <c r="H11" s="154"/>
      <c r="I11" s="166"/>
    </row>
    <row r="12" spans="1:9" s="46" customFormat="1" ht="15" customHeight="1">
      <c r="A12" s="371"/>
      <c r="B12" s="175"/>
      <c r="C12" s="151" t="s">
        <v>171</v>
      </c>
      <c r="D12" s="176"/>
      <c r="E12" s="153">
        <v>1395385</v>
      </c>
      <c r="F12" s="153"/>
      <c r="G12" s="154">
        <f>ROUND(E12/$E$28*100,1)</f>
        <v>6.5</v>
      </c>
      <c r="H12" s="154"/>
      <c r="I12" s="166"/>
    </row>
    <row r="13" spans="1:9" s="46" customFormat="1" ht="15" customHeight="1">
      <c r="A13" s="371"/>
      <c r="B13" s="177"/>
      <c r="C13" s="151" t="s">
        <v>172</v>
      </c>
      <c r="D13" s="176"/>
      <c r="E13" s="153">
        <v>881074</v>
      </c>
      <c r="F13" s="153"/>
      <c r="G13" s="178">
        <f>ROUND(E13/$E$28*100,1)</f>
        <v>4.1</v>
      </c>
      <c r="H13" s="178"/>
      <c r="I13" s="166"/>
    </row>
    <row r="14" spans="1:9" s="46" customFormat="1" ht="18" customHeight="1">
      <c r="A14" s="372"/>
      <c r="B14" s="179"/>
      <c r="C14" s="180" t="s">
        <v>20</v>
      </c>
      <c r="D14" s="181"/>
      <c r="E14" s="182">
        <f>SUM(E6:E13)</f>
        <v>9770468</v>
      </c>
      <c r="F14" s="182"/>
      <c r="G14" s="183">
        <f>SUM(G6:G13)</f>
        <v>45.50000000000001</v>
      </c>
      <c r="H14" s="183"/>
      <c r="I14" s="166"/>
    </row>
    <row r="15" spans="1:9" s="46" customFormat="1" ht="15" customHeight="1">
      <c r="A15" s="370" t="s">
        <v>198</v>
      </c>
      <c r="B15" s="175"/>
      <c r="C15" s="151" t="s">
        <v>154</v>
      </c>
      <c r="D15" s="176"/>
      <c r="E15" s="184">
        <v>520315</v>
      </c>
      <c r="F15" s="153"/>
      <c r="G15" s="154">
        <f aca="true" t="shared" si="0" ref="G15:G20">ROUND(E15/$E$28*100,1)</f>
        <v>2.4</v>
      </c>
      <c r="H15" s="154"/>
      <c r="I15" s="166"/>
    </row>
    <row r="16" spans="1:9" s="46" customFormat="1" ht="15" customHeight="1">
      <c r="A16" s="371"/>
      <c r="B16" s="175"/>
      <c r="C16" s="151" t="s">
        <v>156</v>
      </c>
      <c r="D16" s="176"/>
      <c r="E16" s="152">
        <v>39540</v>
      </c>
      <c r="F16" s="153"/>
      <c r="G16" s="154">
        <f t="shared" si="0"/>
        <v>0.2</v>
      </c>
      <c r="H16" s="154"/>
      <c r="I16" s="166"/>
    </row>
    <row r="17" spans="1:9" s="46" customFormat="1" ht="15" customHeight="1">
      <c r="A17" s="371"/>
      <c r="B17" s="175"/>
      <c r="C17" s="151" t="s">
        <v>157</v>
      </c>
      <c r="D17" s="176"/>
      <c r="E17" s="152">
        <v>19533</v>
      </c>
      <c r="F17" s="153"/>
      <c r="G17" s="154">
        <f t="shared" si="0"/>
        <v>0.1</v>
      </c>
      <c r="H17" s="154"/>
      <c r="I17" s="166"/>
    </row>
    <row r="18" spans="1:9" s="46" customFormat="1" ht="15" customHeight="1">
      <c r="A18" s="371"/>
      <c r="B18" s="175"/>
      <c r="C18" s="151" t="s">
        <v>199</v>
      </c>
      <c r="D18" s="176"/>
      <c r="E18" s="152">
        <v>24346</v>
      </c>
      <c r="F18" s="153"/>
      <c r="G18" s="154">
        <f t="shared" si="0"/>
        <v>0.1</v>
      </c>
      <c r="H18" s="154"/>
      <c r="I18" s="166"/>
    </row>
    <row r="19" spans="1:9" s="46" customFormat="1" ht="15" customHeight="1">
      <c r="A19" s="371"/>
      <c r="B19" s="175"/>
      <c r="C19" s="151" t="s">
        <v>159</v>
      </c>
      <c r="D19" s="176"/>
      <c r="E19" s="152">
        <v>462153</v>
      </c>
      <c r="F19" s="153"/>
      <c r="G19" s="154">
        <f t="shared" si="0"/>
        <v>2.2</v>
      </c>
      <c r="H19" s="154"/>
      <c r="I19" s="166"/>
    </row>
    <row r="20" spans="1:9" s="46" customFormat="1" ht="15" customHeight="1">
      <c r="A20" s="371"/>
      <c r="B20" s="175"/>
      <c r="C20" s="151" t="s">
        <v>160</v>
      </c>
      <c r="D20" s="176"/>
      <c r="E20" s="152">
        <v>167979</v>
      </c>
      <c r="F20" s="153"/>
      <c r="G20" s="154">
        <f t="shared" si="0"/>
        <v>0.8</v>
      </c>
      <c r="H20" s="154"/>
      <c r="I20" s="166"/>
    </row>
    <row r="21" spans="1:9" s="46" customFormat="1" ht="15" customHeight="1">
      <c r="A21" s="371"/>
      <c r="B21" s="175"/>
      <c r="C21" s="151" t="s">
        <v>161</v>
      </c>
      <c r="D21" s="176"/>
      <c r="E21" s="152">
        <v>198948</v>
      </c>
      <c r="F21" s="153"/>
      <c r="G21" s="154">
        <f>ROUND(E21/$E$28*100,1)+0.1</f>
        <v>1</v>
      </c>
      <c r="H21" s="154"/>
      <c r="I21" s="166" t="s">
        <v>200</v>
      </c>
    </row>
    <row r="22" spans="1:9" s="46" customFormat="1" ht="15" customHeight="1">
      <c r="A22" s="371"/>
      <c r="B22" s="175"/>
      <c r="C22" s="151" t="s">
        <v>162</v>
      </c>
      <c r="D22" s="176"/>
      <c r="E22" s="152">
        <v>5583067</v>
      </c>
      <c r="F22" s="153"/>
      <c r="G22" s="154">
        <f>ROUND(E22/$E$28*100,1)</f>
        <v>26</v>
      </c>
      <c r="H22" s="154"/>
      <c r="I22" s="166"/>
    </row>
    <row r="23" spans="1:9" s="46" customFormat="1" ht="15" customHeight="1">
      <c r="A23" s="371"/>
      <c r="B23" s="175"/>
      <c r="C23" s="151" t="s">
        <v>163</v>
      </c>
      <c r="D23" s="176"/>
      <c r="E23" s="152">
        <v>10678</v>
      </c>
      <c r="F23" s="153"/>
      <c r="G23" s="154">
        <f>ROUND(E23/$E$28*100,1)</f>
        <v>0</v>
      </c>
      <c r="H23" s="154"/>
      <c r="I23" s="166"/>
    </row>
    <row r="24" spans="1:9" s="46" customFormat="1" ht="15" customHeight="1">
      <c r="A24" s="371"/>
      <c r="B24" s="175"/>
      <c r="C24" s="151" t="s">
        <v>201</v>
      </c>
      <c r="D24" s="176"/>
      <c r="E24" s="152">
        <v>1312725</v>
      </c>
      <c r="F24" s="153"/>
      <c r="G24" s="154">
        <f>ROUND(E24/$E$28*100,1)</f>
        <v>6.1</v>
      </c>
      <c r="H24" s="154"/>
      <c r="I24" s="166"/>
    </row>
    <row r="25" spans="1:9" s="46" customFormat="1" ht="15" customHeight="1">
      <c r="A25" s="371"/>
      <c r="B25" s="175"/>
      <c r="C25" s="151" t="s">
        <v>167</v>
      </c>
      <c r="D25" s="176"/>
      <c r="E25" s="152">
        <v>1029811</v>
      </c>
      <c r="F25" s="153"/>
      <c r="G25" s="154">
        <f>ROUND(E25/$E$28*100,1)</f>
        <v>4.8</v>
      </c>
      <c r="H25" s="154"/>
      <c r="I25" s="166"/>
    </row>
    <row r="26" spans="1:9" s="46" customFormat="1" ht="15" customHeight="1">
      <c r="A26" s="371"/>
      <c r="B26" s="177"/>
      <c r="C26" s="151" t="s">
        <v>202</v>
      </c>
      <c r="D26" s="176"/>
      <c r="E26" s="152">
        <v>2321800</v>
      </c>
      <c r="F26" s="153"/>
      <c r="G26" s="154">
        <f>ROUND(E26/$E$28*100,1)</f>
        <v>10.8</v>
      </c>
      <c r="H26" s="154"/>
      <c r="I26" s="166"/>
    </row>
    <row r="27" spans="1:9" s="46" customFormat="1" ht="18" customHeight="1">
      <c r="A27" s="372"/>
      <c r="B27" s="179"/>
      <c r="C27" s="180" t="s">
        <v>20</v>
      </c>
      <c r="D27" s="181"/>
      <c r="E27" s="185">
        <f>SUM(E15:E26)</f>
        <v>11690895</v>
      </c>
      <c r="F27" s="182"/>
      <c r="G27" s="183">
        <f>SUM(G15:G26)</f>
        <v>54.5</v>
      </c>
      <c r="H27" s="183"/>
      <c r="I27" s="166"/>
    </row>
    <row r="28" spans="1:9" s="46" customFormat="1" ht="18" customHeight="1" thickBot="1">
      <c r="A28" s="368" t="s">
        <v>203</v>
      </c>
      <c r="B28" s="368"/>
      <c r="C28" s="368"/>
      <c r="D28" s="369"/>
      <c r="E28" s="186">
        <f>E27+E14</f>
        <v>21461363</v>
      </c>
      <c r="F28" s="187"/>
      <c r="G28" s="188">
        <f>G14+G27</f>
        <v>100</v>
      </c>
      <c r="H28" s="188"/>
      <c r="I28" s="166"/>
    </row>
    <row r="29" spans="1:9" s="46" customFormat="1" ht="20.25" customHeight="1">
      <c r="A29" s="367" t="s">
        <v>204</v>
      </c>
      <c r="B29" s="367"/>
      <c r="C29" s="367"/>
      <c r="D29" s="122"/>
      <c r="E29" s="122"/>
      <c r="F29" s="122"/>
      <c r="G29" s="189"/>
      <c r="H29" s="189"/>
      <c r="I29" s="165"/>
    </row>
    <row r="30" spans="1:9" ht="15" customHeight="1">
      <c r="A30" s="21" t="s">
        <v>205</v>
      </c>
      <c r="B30" s="21"/>
      <c r="C30" s="21"/>
      <c r="D30" s="21"/>
      <c r="E30" s="21"/>
      <c r="F30" s="21"/>
      <c r="G30" s="21"/>
      <c r="H30" s="21"/>
      <c r="I30" s="164"/>
    </row>
  </sheetData>
  <mergeCells count="9">
    <mergeCell ref="A29:C29"/>
    <mergeCell ref="A28:D28"/>
    <mergeCell ref="A6:A14"/>
    <mergeCell ref="A15:A27"/>
    <mergeCell ref="A1:E2"/>
    <mergeCell ref="A4:C5"/>
    <mergeCell ref="E5:F5"/>
    <mergeCell ref="E4:H4"/>
    <mergeCell ref="G5:H5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Ｐゴシック,太字"&amp;10行政及び選挙</oddHeader>
    <oddFooter>&amp;C&amp;"ＭＳ 明朝,標準"&amp;10 80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W71"/>
  <sheetViews>
    <sheetView view="pageBreakPreview" zoomScaleSheetLayoutView="100" workbookViewId="0" topLeftCell="A1">
      <selection activeCell="A37" sqref="A37:P38"/>
    </sheetView>
  </sheetViews>
  <sheetFormatPr defaultColWidth="9.00390625" defaultRowHeight="13.5"/>
  <cols>
    <col min="1" max="1" width="2.00390625" style="29" customWidth="1"/>
    <col min="2" max="2" width="2.875" style="29" customWidth="1"/>
    <col min="3" max="3" width="1.75390625" style="29" customWidth="1"/>
    <col min="4" max="4" width="2.625" style="29" customWidth="1"/>
    <col min="5" max="5" width="1.75390625" style="29" customWidth="1"/>
    <col min="6" max="6" width="7.625" style="29" customWidth="1"/>
    <col min="7" max="7" width="12.00390625" style="29" customWidth="1"/>
    <col min="8" max="8" width="2.375" style="29" customWidth="1"/>
    <col min="9" max="9" width="3.625" style="29" customWidth="1"/>
    <col min="10" max="10" width="3.75390625" style="29" customWidth="1"/>
    <col min="11" max="11" width="14.125" style="29" customWidth="1"/>
    <col min="12" max="12" width="3.75390625" style="29" customWidth="1"/>
    <col min="13" max="13" width="2.875" style="31" customWidth="1"/>
    <col min="14" max="14" width="10.875" style="31" customWidth="1"/>
    <col min="15" max="15" width="14.125" style="31" customWidth="1"/>
    <col min="16" max="16" width="4.125" style="31" customWidth="1"/>
    <col min="17" max="24" width="0" style="31" hidden="1" customWidth="1"/>
    <col min="25" max="16384" width="9.00390625" style="31" customWidth="1"/>
  </cols>
  <sheetData>
    <row r="1" spans="1:16" ht="13.5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1:16" ht="13.5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1:16" s="46" customFormat="1" ht="15" customHeight="1" thickBot="1">
      <c r="A3" s="129" t="s">
        <v>40</v>
      </c>
      <c r="B3" s="129"/>
      <c r="C3" s="96"/>
      <c r="D3" s="96"/>
      <c r="E3" s="96"/>
      <c r="F3" s="78"/>
      <c r="G3" s="78"/>
      <c r="H3" s="78"/>
      <c r="I3" s="78"/>
      <c r="J3" s="78"/>
      <c r="K3" s="78"/>
      <c r="L3" s="78"/>
      <c r="M3" s="78"/>
      <c r="N3" s="327" t="s">
        <v>147</v>
      </c>
      <c r="O3" s="327"/>
      <c r="P3" s="327"/>
    </row>
    <row r="4" spans="1:16" s="46" customFormat="1" ht="18" customHeight="1">
      <c r="A4" s="397" t="s">
        <v>192</v>
      </c>
      <c r="B4" s="397"/>
      <c r="C4" s="397"/>
      <c r="D4" s="397"/>
      <c r="E4" s="397"/>
      <c r="F4" s="397"/>
      <c r="G4" s="397"/>
      <c r="H4" s="398"/>
      <c r="I4" s="391" t="s">
        <v>149</v>
      </c>
      <c r="J4" s="335"/>
      <c r="K4" s="335"/>
      <c r="L4" s="335"/>
      <c r="M4" s="335"/>
      <c r="N4" s="335"/>
      <c r="O4" s="335"/>
      <c r="P4" s="335"/>
    </row>
    <row r="5" spans="1:16" s="46" customFormat="1" ht="30" customHeight="1">
      <c r="A5" s="399"/>
      <c r="B5" s="399"/>
      <c r="C5" s="399"/>
      <c r="D5" s="399"/>
      <c r="E5" s="399"/>
      <c r="F5" s="399"/>
      <c r="G5" s="399"/>
      <c r="H5" s="400"/>
      <c r="I5" s="394" t="s">
        <v>206</v>
      </c>
      <c r="J5" s="395"/>
      <c r="K5" s="395"/>
      <c r="L5" s="395"/>
      <c r="M5" s="396"/>
      <c r="N5" s="392" t="s">
        <v>193</v>
      </c>
      <c r="O5" s="393"/>
      <c r="P5" s="393"/>
    </row>
    <row r="6" spans="1:16" s="46" customFormat="1" ht="20.25" customHeight="1">
      <c r="A6" s="382" t="s">
        <v>207</v>
      </c>
      <c r="B6" s="383"/>
      <c r="C6" s="199"/>
      <c r="D6" s="390" t="s">
        <v>208</v>
      </c>
      <c r="E6" s="390"/>
      <c r="F6" s="390"/>
      <c r="G6" s="390"/>
      <c r="H6" s="200"/>
      <c r="I6" s="389">
        <v>3742304</v>
      </c>
      <c r="J6" s="315"/>
      <c r="K6" s="315"/>
      <c r="L6" s="315"/>
      <c r="M6" s="67"/>
      <c r="N6" s="434">
        <f>ROUND(I6/$I$20*100,1)</f>
        <v>18.6</v>
      </c>
      <c r="O6" s="434"/>
      <c r="P6" s="201"/>
    </row>
    <row r="7" spans="1:16" s="46" customFormat="1" ht="20.25" customHeight="1">
      <c r="A7" s="384"/>
      <c r="B7" s="385"/>
      <c r="C7" s="202"/>
      <c r="D7" s="376" t="s">
        <v>209</v>
      </c>
      <c r="E7" s="376"/>
      <c r="F7" s="376"/>
      <c r="G7" s="376"/>
      <c r="H7" s="203"/>
      <c r="I7" s="401">
        <v>1431693</v>
      </c>
      <c r="J7" s="316"/>
      <c r="K7" s="316"/>
      <c r="L7" s="316"/>
      <c r="M7" s="69"/>
      <c r="N7" s="435">
        <f>ROUND(I7/$I$20*100,1)</f>
        <v>7.1</v>
      </c>
      <c r="O7" s="435"/>
      <c r="P7" s="204"/>
    </row>
    <row r="8" spans="1:16" s="46" customFormat="1" ht="20.25" customHeight="1">
      <c r="A8" s="384"/>
      <c r="B8" s="385"/>
      <c r="C8" s="202"/>
      <c r="D8" s="376" t="s">
        <v>210</v>
      </c>
      <c r="E8" s="376"/>
      <c r="F8" s="376"/>
      <c r="G8" s="376"/>
      <c r="H8" s="203"/>
      <c r="I8" s="401">
        <v>2987443</v>
      </c>
      <c r="J8" s="316"/>
      <c r="K8" s="316"/>
      <c r="L8" s="316"/>
      <c r="M8" s="100"/>
      <c r="N8" s="415">
        <f>ROUND(I8/$I$20*100,1)</f>
        <v>14.8</v>
      </c>
      <c r="O8" s="415"/>
      <c r="P8" s="205"/>
    </row>
    <row r="9" spans="1:16" s="46" customFormat="1" ht="20.25" customHeight="1">
      <c r="A9" s="386"/>
      <c r="B9" s="387"/>
      <c r="C9" s="379" t="s">
        <v>20</v>
      </c>
      <c r="D9" s="380"/>
      <c r="E9" s="380"/>
      <c r="F9" s="380"/>
      <c r="G9" s="380"/>
      <c r="H9" s="381"/>
      <c r="I9" s="416">
        <f>SUM(I6:I8)</f>
        <v>8161440</v>
      </c>
      <c r="J9" s="417"/>
      <c r="K9" s="417"/>
      <c r="L9" s="417"/>
      <c r="M9" s="110"/>
      <c r="N9" s="437">
        <f>SUM(N6:O8)</f>
        <v>40.5</v>
      </c>
      <c r="O9" s="437"/>
      <c r="P9" s="208"/>
    </row>
    <row r="10" spans="1:16" s="46" customFormat="1" ht="20.25" customHeight="1">
      <c r="A10" s="382" t="s">
        <v>211</v>
      </c>
      <c r="B10" s="383"/>
      <c r="C10" s="199"/>
      <c r="D10" s="390" t="s">
        <v>212</v>
      </c>
      <c r="E10" s="390"/>
      <c r="F10" s="390"/>
      <c r="G10" s="390"/>
      <c r="H10" s="203"/>
      <c r="I10" s="389">
        <v>2665535</v>
      </c>
      <c r="J10" s="315"/>
      <c r="K10" s="315"/>
      <c r="L10" s="315"/>
      <c r="M10" s="69"/>
      <c r="N10" s="434">
        <f aca="true" t="shared" si="0" ref="N10:N15">ROUND(I10/$I$20*100,1)</f>
        <v>13.2</v>
      </c>
      <c r="O10" s="434"/>
      <c r="P10" s="204"/>
    </row>
    <row r="11" spans="1:16" s="46" customFormat="1" ht="20.25" customHeight="1">
      <c r="A11" s="384"/>
      <c r="B11" s="385"/>
      <c r="C11" s="202"/>
      <c r="D11" s="376" t="s">
        <v>213</v>
      </c>
      <c r="E11" s="376"/>
      <c r="F11" s="376"/>
      <c r="G11" s="376"/>
      <c r="H11" s="203"/>
      <c r="I11" s="401">
        <v>335226</v>
      </c>
      <c r="J11" s="316"/>
      <c r="K11" s="316"/>
      <c r="L11" s="316"/>
      <c r="M11" s="69"/>
      <c r="N11" s="435">
        <f t="shared" si="0"/>
        <v>1.7</v>
      </c>
      <c r="O11" s="435"/>
      <c r="P11" s="204"/>
    </row>
    <row r="12" spans="1:16" s="46" customFormat="1" ht="20.25" customHeight="1">
      <c r="A12" s="384"/>
      <c r="B12" s="385"/>
      <c r="C12" s="202"/>
      <c r="D12" s="376" t="s">
        <v>214</v>
      </c>
      <c r="E12" s="376"/>
      <c r="F12" s="376"/>
      <c r="G12" s="376"/>
      <c r="H12" s="203"/>
      <c r="I12" s="401">
        <v>2776371</v>
      </c>
      <c r="J12" s="316"/>
      <c r="K12" s="316"/>
      <c r="L12" s="316"/>
      <c r="M12" s="69"/>
      <c r="N12" s="435">
        <f t="shared" si="0"/>
        <v>13.8</v>
      </c>
      <c r="O12" s="435"/>
      <c r="P12" s="204"/>
    </row>
    <row r="13" spans="1:16" s="46" customFormat="1" ht="20.25" customHeight="1">
      <c r="A13" s="384"/>
      <c r="B13" s="385"/>
      <c r="C13" s="202"/>
      <c r="D13" s="376" t="s">
        <v>215</v>
      </c>
      <c r="E13" s="376"/>
      <c r="F13" s="376"/>
      <c r="G13" s="376"/>
      <c r="H13" s="203"/>
      <c r="I13" s="401">
        <v>304275</v>
      </c>
      <c r="J13" s="316"/>
      <c r="K13" s="316"/>
      <c r="L13" s="316"/>
      <c r="M13" s="69"/>
      <c r="N13" s="435">
        <f t="shared" si="0"/>
        <v>1.5</v>
      </c>
      <c r="O13" s="435"/>
      <c r="P13" s="204"/>
    </row>
    <row r="14" spans="1:16" s="46" customFormat="1" ht="28.5" customHeight="1">
      <c r="A14" s="384"/>
      <c r="B14" s="385"/>
      <c r="C14" s="202"/>
      <c r="D14" s="375" t="s">
        <v>216</v>
      </c>
      <c r="E14" s="375"/>
      <c r="F14" s="375"/>
      <c r="G14" s="375"/>
      <c r="H14" s="209"/>
      <c r="I14" s="401">
        <v>820984</v>
      </c>
      <c r="J14" s="316"/>
      <c r="K14" s="316"/>
      <c r="L14" s="316"/>
      <c r="M14" s="69"/>
      <c r="N14" s="435">
        <f t="shared" si="0"/>
        <v>4.1</v>
      </c>
      <c r="O14" s="435"/>
      <c r="P14" s="204"/>
    </row>
    <row r="15" spans="1:16" s="46" customFormat="1" ht="20.25" customHeight="1">
      <c r="A15" s="384"/>
      <c r="B15" s="385"/>
      <c r="C15" s="202"/>
      <c r="D15" s="376" t="s">
        <v>217</v>
      </c>
      <c r="E15" s="376"/>
      <c r="F15" s="376"/>
      <c r="G15" s="376"/>
      <c r="H15" s="203"/>
      <c r="I15" s="401">
        <v>1537585</v>
      </c>
      <c r="J15" s="316"/>
      <c r="K15" s="316"/>
      <c r="L15" s="316"/>
      <c r="M15" s="69"/>
      <c r="N15" s="415">
        <f t="shared" si="0"/>
        <v>7.6</v>
      </c>
      <c r="O15" s="415"/>
      <c r="P15" s="204"/>
    </row>
    <row r="16" spans="1:16" s="46" customFormat="1" ht="20.25" customHeight="1">
      <c r="A16" s="386"/>
      <c r="B16" s="387"/>
      <c r="C16" s="379" t="s">
        <v>20</v>
      </c>
      <c r="D16" s="380"/>
      <c r="E16" s="380"/>
      <c r="F16" s="380"/>
      <c r="G16" s="380"/>
      <c r="H16" s="381"/>
      <c r="I16" s="416">
        <f>SUM(I10:I15)</f>
        <v>8439976</v>
      </c>
      <c r="J16" s="417"/>
      <c r="K16" s="417"/>
      <c r="L16" s="417"/>
      <c r="M16" s="206"/>
      <c r="N16" s="437">
        <f>SUM(N10:O15)</f>
        <v>41.9</v>
      </c>
      <c r="O16" s="437"/>
      <c r="P16" s="207"/>
    </row>
    <row r="17" spans="1:17" s="46" customFormat="1" ht="20.25" customHeight="1">
      <c r="A17" s="409" t="s">
        <v>218</v>
      </c>
      <c r="B17" s="410"/>
      <c r="C17" s="210"/>
      <c r="D17" s="390" t="s">
        <v>219</v>
      </c>
      <c r="E17" s="390"/>
      <c r="F17" s="390"/>
      <c r="G17" s="390"/>
      <c r="H17" s="200"/>
      <c r="I17" s="389">
        <v>3510571</v>
      </c>
      <c r="J17" s="315"/>
      <c r="K17" s="315"/>
      <c r="L17" s="315"/>
      <c r="M17" s="69"/>
      <c r="N17" s="434">
        <f>ROUND(I17/$I$20*100,1)+0.1</f>
        <v>17.5</v>
      </c>
      <c r="O17" s="434"/>
      <c r="P17" s="204"/>
      <c r="Q17" s="46" t="s">
        <v>220</v>
      </c>
    </row>
    <row r="18" spans="1:16" s="46" customFormat="1" ht="20.25" customHeight="1">
      <c r="A18" s="411"/>
      <c r="B18" s="412"/>
      <c r="C18" s="210"/>
      <c r="D18" s="388" t="s">
        <v>221</v>
      </c>
      <c r="E18" s="388"/>
      <c r="F18" s="388"/>
      <c r="G18" s="388"/>
      <c r="H18" s="203"/>
      <c r="I18" s="451">
        <v>16371</v>
      </c>
      <c r="J18" s="452"/>
      <c r="K18" s="452"/>
      <c r="L18" s="452"/>
      <c r="M18" s="69"/>
      <c r="N18" s="415">
        <f>ROUND(I18/$I$20*100,1)</f>
        <v>0.1</v>
      </c>
      <c r="O18" s="415"/>
      <c r="P18" s="204"/>
    </row>
    <row r="19" spans="1:16" s="46" customFormat="1" ht="20.25" customHeight="1">
      <c r="A19" s="413"/>
      <c r="B19" s="414"/>
      <c r="C19" s="406" t="s">
        <v>20</v>
      </c>
      <c r="D19" s="407"/>
      <c r="E19" s="407"/>
      <c r="F19" s="407"/>
      <c r="G19" s="407"/>
      <c r="H19" s="408"/>
      <c r="I19" s="416">
        <f>SUM(I17:I18)</f>
        <v>3526942</v>
      </c>
      <c r="J19" s="417"/>
      <c r="K19" s="417"/>
      <c r="L19" s="417"/>
      <c r="M19" s="206"/>
      <c r="N19" s="437">
        <f>SUM(N17:O18)</f>
        <v>17.6</v>
      </c>
      <c r="O19" s="437"/>
      <c r="P19" s="207"/>
    </row>
    <row r="20" spans="1:16" s="46" customFormat="1" ht="20.25" customHeight="1" thickBot="1">
      <c r="A20" s="377" t="s">
        <v>222</v>
      </c>
      <c r="B20" s="377"/>
      <c r="C20" s="377"/>
      <c r="D20" s="377"/>
      <c r="E20" s="377"/>
      <c r="F20" s="377"/>
      <c r="G20" s="377"/>
      <c r="H20" s="378"/>
      <c r="I20" s="449">
        <f>SUM(I9,I16,I19)</f>
        <v>20128358</v>
      </c>
      <c r="J20" s="450"/>
      <c r="K20" s="450"/>
      <c r="L20" s="450"/>
      <c r="M20" s="71"/>
      <c r="N20" s="448">
        <f>N9+N16+N19</f>
        <v>100</v>
      </c>
      <c r="O20" s="448"/>
      <c r="P20" s="211"/>
    </row>
    <row r="21" spans="1:16" s="46" customFormat="1" ht="15" customHeight="1">
      <c r="A21" s="328" t="s">
        <v>204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</row>
    <row r="22" spans="1:16" ht="9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s="190" customFormat="1" ht="13.5" customHeight="1">
      <c r="A23" s="428"/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</row>
    <row r="24" spans="1:16" s="190" customFormat="1" ht="13.5" customHeight="1">
      <c r="A24" s="428"/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</row>
    <row r="25" spans="1:17" s="35" customFormat="1" ht="15" customHeight="1" thickBot="1">
      <c r="A25" s="353" t="s">
        <v>100</v>
      </c>
      <c r="B25" s="353"/>
      <c r="C25" s="353"/>
      <c r="D25" s="353"/>
      <c r="E25" s="32"/>
      <c r="F25" s="32"/>
      <c r="G25" s="32"/>
      <c r="H25" s="32"/>
      <c r="I25" s="212"/>
      <c r="J25" s="212"/>
      <c r="K25" s="212"/>
      <c r="L25" s="212"/>
      <c r="M25" s="212"/>
      <c r="N25" s="212"/>
      <c r="O25" s="212"/>
      <c r="P25" s="213" t="s">
        <v>147</v>
      </c>
      <c r="Q25" s="191"/>
    </row>
    <row r="26" spans="1:17" ht="16.5" customHeight="1">
      <c r="A26" s="402" t="s">
        <v>223</v>
      </c>
      <c r="B26" s="402"/>
      <c r="C26" s="402"/>
      <c r="D26" s="402"/>
      <c r="E26" s="402"/>
      <c r="F26" s="402"/>
      <c r="G26" s="402"/>
      <c r="H26" s="403"/>
      <c r="I26" s="309" t="s">
        <v>149</v>
      </c>
      <c r="J26" s="310"/>
      <c r="K26" s="310"/>
      <c r="L26" s="310"/>
      <c r="M26" s="310"/>
      <c r="N26" s="310"/>
      <c r="O26" s="310"/>
      <c r="P26" s="310"/>
      <c r="Q26" s="14"/>
    </row>
    <row r="27" spans="1:17" ht="16.5" customHeight="1">
      <c r="A27" s="404"/>
      <c r="B27" s="404"/>
      <c r="C27" s="404"/>
      <c r="D27" s="404"/>
      <c r="E27" s="404"/>
      <c r="F27" s="404"/>
      <c r="G27" s="404"/>
      <c r="H27" s="405"/>
      <c r="I27" s="431" t="s">
        <v>224</v>
      </c>
      <c r="J27" s="432"/>
      <c r="K27" s="432"/>
      <c r="L27" s="432"/>
      <c r="M27" s="433"/>
      <c r="N27" s="431" t="s">
        <v>225</v>
      </c>
      <c r="O27" s="432"/>
      <c r="P27" s="432"/>
      <c r="Q27" s="192"/>
    </row>
    <row r="28" spans="1:17" s="46" customFormat="1" ht="16.5" customHeight="1">
      <c r="A28" s="140"/>
      <c r="B28" s="390" t="s">
        <v>226</v>
      </c>
      <c r="C28" s="390"/>
      <c r="D28" s="390"/>
      <c r="E28" s="390"/>
      <c r="F28" s="390"/>
      <c r="G28" s="390"/>
      <c r="H28" s="210"/>
      <c r="I28" s="429">
        <v>3390571</v>
      </c>
      <c r="J28" s="430"/>
      <c r="K28" s="430"/>
      <c r="L28" s="430"/>
      <c r="M28" s="135"/>
      <c r="N28" s="440">
        <v>3353829</v>
      </c>
      <c r="O28" s="440"/>
      <c r="P28" s="214"/>
      <c r="Q28" s="193"/>
    </row>
    <row r="29" spans="1:17" s="46" customFormat="1" ht="16.5" customHeight="1">
      <c r="A29" s="140"/>
      <c r="B29" s="376" t="s">
        <v>227</v>
      </c>
      <c r="C29" s="376"/>
      <c r="D29" s="376"/>
      <c r="E29" s="376"/>
      <c r="F29" s="376"/>
      <c r="G29" s="376"/>
      <c r="H29" s="210"/>
      <c r="I29" s="422">
        <v>30150</v>
      </c>
      <c r="J29" s="423"/>
      <c r="K29" s="423"/>
      <c r="L29" s="423"/>
      <c r="M29" s="135"/>
      <c r="N29" s="373">
        <v>14586</v>
      </c>
      <c r="O29" s="373"/>
      <c r="P29" s="214"/>
      <c r="Q29" s="193"/>
    </row>
    <row r="30" spans="1:17" s="46" customFormat="1" ht="16.5" customHeight="1">
      <c r="A30" s="140"/>
      <c r="B30" s="376" t="s">
        <v>228</v>
      </c>
      <c r="C30" s="376"/>
      <c r="D30" s="376"/>
      <c r="E30" s="376"/>
      <c r="F30" s="376"/>
      <c r="G30" s="376"/>
      <c r="H30" s="210"/>
      <c r="I30" s="422">
        <v>4201245</v>
      </c>
      <c r="J30" s="423"/>
      <c r="K30" s="423"/>
      <c r="L30" s="423"/>
      <c r="M30" s="135"/>
      <c r="N30" s="373">
        <v>4255753</v>
      </c>
      <c r="O30" s="373"/>
      <c r="P30" s="214"/>
      <c r="Q30" s="193"/>
    </row>
    <row r="31" spans="1:17" ht="16.5" customHeight="1">
      <c r="A31" s="47"/>
      <c r="B31" s="419" t="s">
        <v>229</v>
      </c>
      <c r="C31" s="419"/>
      <c r="D31" s="419"/>
      <c r="E31" s="419"/>
      <c r="F31" s="419"/>
      <c r="G31" s="419"/>
      <c r="H31" s="43"/>
      <c r="I31" s="422">
        <v>26994</v>
      </c>
      <c r="J31" s="423"/>
      <c r="K31" s="423"/>
      <c r="L31" s="423"/>
      <c r="M31" s="194"/>
      <c r="N31" s="373">
        <v>26994</v>
      </c>
      <c r="O31" s="373"/>
      <c r="P31" s="195"/>
      <c r="Q31" s="192"/>
    </row>
    <row r="32" spans="1:17" s="46" customFormat="1" ht="16.5" customHeight="1">
      <c r="A32" s="140"/>
      <c r="B32" s="376" t="s">
        <v>230</v>
      </c>
      <c r="C32" s="376"/>
      <c r="D32" s="376"/>
      <c r="E32" s="376"/>
      <c r="F32" s="376"/>
      <c r="G32" s="376"/>
      <c r="H32" s="96"/>
      <c r="I32" s="422">
        <v>3062965</v>
      </c>
      <c r="J32" s="423"/>
      <c r="K32" s="423"/>
      <c r="L32" s="423"/>
      <c r="M32" s="135"/>
      <c r="N32" s="373">
        <v>2962842</v>
      </c>
      <c r="O32" s="373"/>
      <c r="P32" s="214"/>
      <c r="Q32" s="193"/>
    </row>
    <row r="33" spans="1:17" s="46" customFormat="1" ht="16.5" customHeight="1">
      <c r="A33" s="140"/>
      <c r="B33" s="376" t="s">
        <v>231</v>
      </c>
      <c r="C33" s="376"/>
      <c r="D33" s="376"/>
      <c r="E33" s="376"/>
      <c r="F33" s="376"/>
      <c r="G33" s="376"/>
      <c r="H33" s="96"/>
      <c r="I33" s="422">
        <v>2686934</v>
      </c>
      <c r="J33" s="423"/>
      <c r="K33" s="423"/>
      <c r="L33" s="423"/>
      <c r="M33" s="215"/>
      <c r="N33" s="373">
        <v>2606103</v>
      </c>
      <c r="O33" s="373"/>
      <c r="P33" s="214"/>
      <c r="Q33" s="193"/>
    </row>
    <row r="34" spans="1:17" s="46" customFormat="1" ht="16.5" customHeight="1" thickBot="1">
      <c r="A34" s="140"/>
      <c r="B34" s="418" t="s">
        <v>232</v>
      </c>
      <c r="C34" s="418"/>
      <c r="D34" s="418"/>
      <c r="E34" s="418"/>
      <c r="F34" s="418"/>
      <c r="G34" s="418"/>
      <c r="H34" s="216"/>
      <c r="I34" s="420">
        <v>376031</v>
      </c>
      <c r="J34" s="421"/>
      <c r="K34" s="421"/>
      <c r="L34" s="421"/>
      <c r="M34" s="217"/>
      <c r="N34" s="374">
        <v>356739</v>
      </c>
      <c r="O34" s="374"/>
      <c r="P34" s="218"/>
      <c r="Q34" s="193"/>
    </row>
    <row r="35" spans="1:16" s="46" customFormat="1" ht="16.5" customHeight="1">
      <c r="A35" s="328" t="s">
        <v>233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210"/>
      <c r="M35" s="210"/>
      <c r="N35" s="140"/>
      <c r="O35" s="140"/>
      <c r="P35" s="140"/>
    </row>
    <row r="36" spans="1:20" ht="9.75" customHeight="1">
      <c r="A36" s="11"/>
      <c r="B36" s="11"/>
      <c r="C36" s="11"/>
      <c r="D36" s="11"/>
      <c r="E36" s="11"/>
      <c r="F36" s="11"/>
      <c r="G36" s="11"/>
      <c r="H36" s="11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</row>
    <row r="37" spans="1:16" s="190" customFormat="1" ht="13.5" customHeight="1">
      <c r="A37" s="436"/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</row>
    <row r="38" spans="1:16" s="190" customFormat="1" ht="13.5" customHeight="1">
      <c r="A38" s="436"/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</row>
    <row r="39" spans="1:16" s="46" customFormat="1" ht="15" customHeight="1" thickBot="1">
      <c r="A39" s="129" t="s">
        <v>100</v>
      </c>
      <c r="B39" s="129"/>
      <c r="C39" s="129"/>
      <c r="D39" s="129"/>
      <c r="E39" s="129"/>
      <c r="F39" s="129"/>
      <c r="G39" s="78"/>
      <c r="H39" s="78"/>
      <c r="I39" s="78"/>
      <c r="J39" s="219"/>
      <c r="K39" s="219"/>
      <c r="L39" s="219"/>
      <c r="M39" s="220" t="s">
        <v>234</v>
      </c>
      <c r="N39" s="220"/>
      <c r="O39" s="327" t="s">
        <v>147</v>
      </c>
      <c r="P39" s="327"/>
    </row>
    <row r="40" spans="1:16" s="46" customFormat="1" ht="25.5" customHeight="1">
      <c r="A40" s="335" t="s">
        <v>235</v>
      </c>
      <c r="B40" s="335"/>
      <c r="C40" s="335"/>
      <c r="D40" s="335"/>
      <c r="E40" s="335"/>
      <c r="F40" s="336"/>
      <c r="G40" s="391" t="s">
        <v>236</v>
      </c>
      <c r="H40" s="335"/>
      <c r="I40" s="335"/>
      <c r="J40" s="391" t="s">
        <v>237</v>
      </c>
      <c r="K40" s="335"/>
      <c r="L40" s="441" t="s">
        <v>238</v>
      </c>
      <c r="M40" s="442"/>
      <c r="N40" s="443"/>
      <c r="O40" s="441" t="s">
        <v>239</v>
      </c>
      <c r="P40" s="442"/>
    </row>
    <row r="41" spans="1:16" s="46" customFormat="1" ht="25.5" customHeight="1">
      <c r="A41" s="445" t="s">
        <v>240</v>
      </c>
      <c r="B41" s="445"/>
      <c r="C41" s="445"/>
      <c r="D41" s="445"/>
      <c r="E41" s="445"/>
      <c r="F41" s="446"/>
      <c r="G41" s="424">
        <v>10003389</v>
      </c>
      <c r="H41" s="425"/>
      <c r="I41" s="425"/>
      <c r="J41" s="425">
        <v>5725130</v>
      </c>
      <c r="K41" s="425"/>
      <c r="L41" s="438">
        <v>0.572</v>
      </c>
      <c r="M41" s="438"/>
      <c r="N41" s="438"/>
      <c r="O41" s="438">
        <v>0.568</v>
      </c>
      <c r="P41" s="438"/>
    </row>
    <row r="42" spans="1:16" s="46" customFormat="1" ht="25.5" customHeight="1" thickBot="1">
      <c r="A42" s="444" t="s">
        <v>241</v>
      </c>
      <c r="B42" s="444"/>
      <c r="C42" s="444"/>
      <c r="D42" s="444"/>
      <c r="E42" s="444"/>
      <c r="F42" s="447"/>
      <c r="G42" s="426">
        <v>10442342</v>
      </c>
      <c r="H42" s="427"/>
      <c r="I42" s="427"/>
      <c r="J42" s="427">
        <v>5916572</v>
      </c>
      <c r="K42" s="427"/>
      <c r="L42" s="444">
        <v>0.592</v>
      </c>
      <c r="M42" s="444"/>
      <c r="N42" s="444"/>
      <c r="O42" s="439">
        <v>0.578</v>
      </c>
      <c r="P42" s="439"/>
    </row>
    <row r="43" spans="1:16" s="46" customFormat="1" ht="18" customHeight="1">
      <c r="A43" s="328" t="s">
        <v>204</v>
      </c>
      <c r="B43" s="328"/>
      <c r="C43" s="328"/>
      <c r="D43" s="328"/>
      <c r="E43" s="328"/>
      <c r="F43" s="328"/>
      <c r="G43" s="122"/>
      <c r="H43" s="122"/>
      <c r="I43" s="122"/>
      <c r="J43" s="122"/>
      <c r="K43" s="122"/>
      <c r="L43" s="222"/>
      <c r="M43" s="222"/>
      <c r="N43" s="222"/>
      <c r="O43" s="222"/>
      <c r="P43" s="140"/>
    </row>
    <row r="44" spans="1:18" ht="1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96"/>
      <c r="L44" s="196"/>
      <c r="M44" s="196"/>
      <c r="N44" s="196"/>
      <c r="O44" s="196"/>
      <c r="P44" s="196"/>
      <c r="Q44" s="196"/>
      <c r="R44" s="196"/>
    </row>
    <row r="45" spans="1:16" ht="15" customHeight="1">
      <c r="A45" s="11"/>
      <c r="B45" s="11"/>
      <c r="C45" s="11"/>
      <c r="D45" s="11"/>
      <c r="E45" s="11"/>
      <c r="F45" s="11"/>
      <c r="G45" s="11"/>
      <c r="H45" s="11"/>
      <c r="I45" s="196"/>
      <c r="J45" s="196"/>
      <c r="K45" s="196"/>
      <c r="L45" s="196"/>
      <c r="M45" s="196"/>
      <c r="N45" s="196"/>
      <c r="O45" s="196"/>
      <c r="P45" s="196"/>
    </row>
    <row r="71" spans="1:23" s="75" customFormat="1" ht="18" customHeight="1">
      <c r="A71" s="302">
        <v>71</v>
      </c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</sheetData>
  <mergeCells count="102">
    <mergeCell ref="J40:K40"/>
    <mergeCell ref="N17:O17"/>
    <mergeCell ref="N20:O20"/>
    <mergeCell ref="O39:P39"/>
    <mergeCell ref="O40:P40"/>
    <mergeCell ref="I19:L19"/>
    <mergeCell ref="I20:L20"/>
    <mergeCell ref="I17:L17"/>
    <mergeCell ref="I18:L18"/>
    <mergeCell ref="N31:O31"/>
    <mergeCell ref="A43:F43"/>
    <mergeCell ref="L40:N40"/>
    <mergeCell ref="L41:N41"/>
    <mergeCell ref="L42:N42"/>
    <mergeCell ref="J42:K42"/>
    <mergeCell ref="J41:K41"/>
    <mergeCell ref="A41:F41"/>
    <mergeCell ref="A42:F42"/>
    <mergeCell ref="A40:F40"/>
    <mergeCell ref="G40:I40"/>
    <mergeCell ref="O41:P41"/>
    <mergeCell ref="O42:P42"/>
    <mergeCell ref="N13:O13"/>
    <mergeCell ref="N14:O14"/>
    <mergeCell ref="N15:O15"/>
    <mergeCell ref="N16:O16"/>
    <mergeCell ref="N19:O19"/>
    <mergeCell ref="N28:O28"/>
    <mergeCell ref="N29:O29"/>
    <mergeCell ref="N30:O30"/>
    <mergeCell ref="N6:O6"/>
    <mergeCell ref="N7:O7"/>
    <mergeCell ref="N8:O8"/>
    <mergeCell ref="N9:O9"/>
    <mergeCell ref="N10:O10"/>
    <mergeCell ref="N11:O11"/>
    <mergeCell ref="N12:O12"/>
    <mergeCell ref="A37:P38"/>
    <mergeCell ref="N27:P27"/>
    <mergeCell ref="B28:G28"/>
    <mergeCell ref="A35:K35"/>
    <mergeCell ref="I31:L31"/>
    <mergeCell ref="I32:L32"/>
    <mergeCell ref="B32:G32"/>
    <mergeCell ref="G41:I41"/>
    <mergeCell ref="G42:I42"/>
    <mergeCell ref="A23:P24"/>
    <mergeCell ref="I28:L28"/>
    <mergeCell ref="I29:L29"/>
    <mergeCell ref="I30:L30"/>
    <mergeCell ref="B29:G29"/>
    <mergeCell ref="B30:G30"/>
    <mergeCell ref="I26:P26"/>
    <mergeCell ref="I27:M27"/>
    <mergeCell ref="B34:G34"/>
    <mergeCell ref="B31:G31"/>
    <mergeCell ref="I34:L34"/>
    <mergeCell ref="I33:L33"/>
    <mergeCell ref="I15:L15"/>
    <mergeCell ref="I16:L16"/>
    <mergeCell ref="I13:L13"/>
    <mergeCell ref="B33:G33"/>
    <mergeCell ref="I6:L6"/>
    <mergeCell ref="I7:L7"/>
    <mergeCell ref="I8:L8"/>
    <mergeCell ref="I9:L9"/>
    <mergeCell ref="I11:L11"/>
    <mergeCell ref="I12:L12"/>
    <mergeCell ref="A71:L71"/>
    <mergeCell ref="A26:H27"/>
    <mergeCell ref="C19:H19"/>
    <mergeCell ref="A21:P21"/>
    <mergeCell ref="A25:D25"/>
    <mergeCell ref="A17:B19"/>
    <mergeCell ref="N18:O18"/>
    <mergeCell ref="I14:L14"/>
    <mergeCell ref="A1:P2"/>
    <mergeCell ref="I4:P4"/>
    <mergeCell ref="N5:P5"/>
    <mergeCell ref="I5:M5"/>
    <mergeCell ref="N3:P3"/>
    <mergeCell ref="A4:H5"/>
    <mergeCell ref="A6:B9"/>
    <mergeCell ref="D6:G6"/>
    <mergeCell ref="D7:G7"/>
    <mergeCell ref="D17:G17"/>
    <mergeCell ref="D8:G8"/>
    <mergeCell ref="D10:G10"/>
    <mergeCell ref="D11:G11"/>
    <mergeCell ref="C9:H9"/>
    <mergeCell ref="D12:G12"/>
    <mergeCell ref="D13:G13"/>
    <mergeCell ref="N32:O32"/>
    <mergeCell ref="N33:O33"/>
    <mergeCell ref="N34:O34"/>
    <mergeCell ref="D14:G14"/>
    <mergeCell ref="D15:G15"/>
    <mergeCell ref="A20:H20"/>
    <mergeCell ref="C16:H16"/>
    <mergeCell ref="A10:B16"/>
    <mergeCell ref="D18:G18"/>
    <mergeCell ref="I10:L10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Header>&amp;R&amp;"ＭＳ Ｐゴシック,太字"&amp;10行政及び選挙</oddHeader>
    <oddFooter>&amp;C&amp;"ＭＳ 明朝,標準"&amp;10 81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M41"/>
  <sheetViews>
    <sheetView view="pageBreakPreview" zoomScaleSheetLayoutView="100" workbookViewId="0" topLeftCell="A1">
      <selection activeCell="O23" sqref="O23"/>
    </sheetView>
  </sheetViews>
  <sheetFormatPr defaultColWidth="9.00390625" defaultRowHeight="13.5"/>
  <cols>
    <col min="1" max="1" width="1.25" style="29" customWidth="1"/>
    <col min="2" max="2" width="12.50390625" style="29" customWidth="1"/>
    <col min="3" max="3" width="1.25" style="29" customWidth="1"/>
    <col min="4" max="4" width="6.875" style="29" customWidth="1"/>
    <col min="5" max="5" width="9.50390625" style="29" customWidth="1"/>
    <col min="6" max="6" width="10.00390625" style="29" customWidth="1"/>
    <col min="7" max="7" width="4.50390625" style="29" customWidth="1"/>
    <col min="8" max="8" width="1.25" style="29" customWidth="1"/>
    <col min="9" max="9" width="15.375" style="29" customWidth="1"/>
    <col min="10" max="10" width="1.25" style="29" customWidth="1"/>
    <col min="11" max="11" width="6.875" style="29" customWidth="1"/>
    <col min="12" max="12" width="9.625" style="29" customWidth="1"/>
    <col min="13" max="13" width="10.00390625" style="29" customWidth="1"/>
    <col min="14" max="16384" width="9.00390625" style="31" customWidth="1"/>
  </cols>
  <sheetData>
    <row r="1" spans="1:13" ht="27" customHeight="1">
      <c r="A1" s="362" t="s">
        <v>234</v>
      </c>
      <c r="B1" s="362"/>
      <c r="C1" s="362"/>
      <c r="D1" s="362"/>
      <c r="E1" s="362"/>
      <c r="F1" s="362"/>
      <c r="G1" s="362"/>
      <c r="H1" s="34"/>
      <c r="I1" s="34"/>
      <c r="J1" s="34"/>
      <c r="K1" s="223"/>
      <c r="L1" s="37"/>
      <c r="M1" s="25"/>
    </row>
    <row r="2" spans="1:13" s="46" customFormat="1" ht="15" customHeight="1" thickBot="1">
      <c r="A2" s="129" t="s">
        <v>100</v>
      </c>
      <c r="B2" s="224"/>
      <c r="C2" s="224"/>
      <c r="D2" s="224"/>
      <c r="E2" s="224"/>
      <c r="F2" s="224"/>
      <c r="G2" s="221"/>
      <c r="H2" s="221"/>
      <c r="I2" s="327" t="s">
        <v>242</v>
      </c>
      <c r="J2" s="327"/>
      <c r="K2" s="327"/>
      <c r="L2" s="327"/>
      <c r="M2" s="327"/>
    </row>
    <row r="3" spans="1:13" s="46" customFormat="1" ht="22.5" customHeight="1">
      <c r="A3" s="336" t="s">
        <v>243</v>
      </c>
      <c r="B3" s="336"/>
      <c r="C3" s="336"/>
      <c r="D3" s="461"/>
      <c r="E3" s="461"/>
      <c r="F3" s="461"/>
      <c r="G3" s="462" t="s">
        <v>244</v>
      </c>
      <c r="H3" s="462"/>
      <c r="I3" s="462"/>
      <c r="J3" s="462"/>
      <c r="K3" s="462"/>
      <c r="L3" s="462"/>
      <c r="M3" s="463"/>
    </row>
    <row r="4" spans="1:13" s="46" customFormat="1" ht="22.5" customHeight="1">
      <c r="A4" s="395" t="s">
        <v>245</v>
      </c>
      <c r="B4" s="395"/>
      <c r="C4" s="396"/>
      <c r="D4" s="225" t="s">
        <v>246</v>
      </c>
      <c r="E4" s="226" t="s">
        <v>247</v>
      </c>
      <c r="F4" s="226" t="s">
        <v>248</v>
      </c>
      <c r="G4" s="464" t="s">
        <v>249</v>
      </c>
      <c r="H4" s="465"/>
      <c r="I4" s="466"/>
      <c r="J4" s="467"/>
      <c r="K4" s="225" t="s">
        <v>246</v>
      </c>
      <c r="L4" s="226" t="s">
        <v>247</v>
      </c>
      <c r="M4" s="227" t="s">
        <v>248</v>
      </c>
    </row>
    <row r="5" spans="1:13" s="46" customFormat="1" ht="22.5" customHeight="1">
      <c r="A5" s="81"/>
      <c r="B5" s="81" t="s">
        <v>44</v>
      </c>
      <c r="C5" s="81"/>
      <c r="D5" s="228">
        <f>SUM(D6:D16)</f>
        <v>37164</v>
      </c>
      <c r="E5" s="229">
        <f>SUM(E6:E16)</f>
        <v>3240954</v>
      </c>
      <c r="F5" s="135">
        <f>SUM(F6:F16)</f>
        <v>48681395</v>
      </c>
      <c r="G5" s="453" t="s">
        <v>250</v>
      </c>
      <c r="H5" s="230"/>
      <c r="I5" s="231" t="s">
        <v>251</v>
      </c>
      <c r="J5" s="232"/>
      <c r="K5" s="228">
        <f aca="true" t="shared" si="0" ref="K5:M9">SUM(K11,K17,K23)</f>
        <v>58</v>
      </c>
      <c r="L5" s="135">
        <f t="shared" si="0"/>
        <v>113163</v>
      </c>
      <c r="M5" s="135">
        <f t="shared" si="0"/>
        <v>8025047</v>
      </c>
    </row>
    <row r="6" spans="1:13" s="46" customFormat="1" ht="22.5" customHeight="1">
      <c r="A6" s="81"/>
      <c r="B6" s="81" t="s">
        <v>252</v>
      </c>
      <c r="C6" s="81"/>
      <c r="D6" s="134">
        <v>17847</v>
      </c>
      <c r="E6" s="135">
        <v>2193430</v>
      </c>
      <c r="F6" s="135">
        <v>41819348</v>
      </c>
      <c r="G6" s="453"/>
      <c r="H6" s="233"/>
      <c r="I6" s="232" t="s">
        <v>253</v>
      </c>
      <c r="J6" s="232"/>
      <c r="K6" s="134">
        <f t="shared" si="0"/>
        <v>937</v>
      </c>
      <c r="L6" s="135">
        <f t="shared" si="0"/>
        <v>231451</v>
      </c>
      <c r="M6" s="135">
        <f t="shared" si="0"/>
        <v>12714732</v>
      </c>
    </row>
    <row r="7" spans="1:13" s="46" customFormat="1" ht="22.5" customHeight="1">
      <c r="A7" s="81"/>
      <c r="B7" s="81" t="s">
        <v>254</v>
      </c>
      <c r="C7" s="81"/>
      <c r="D7" s="134">
        <v>101</v>
      </c>
      <c r="E7" s="135">
        <v>25837</v>
      </c>
      <c r="F7" s="135">
        <v>988263</v>
      </c>
      <c r="G7" s="453"/>
      <c r="H7" s="233"/>
      <c r="I7" s="232" t="s">
        <v>255</v>
      </c>
      <c r="J7" s="232"/>
      <c r="K7" s="134">
        <f t="shared" si="0"/>
        <v>4940</v>
      </c>
      <c r="L7" s="135">
        <f t="shared" si="0"/>
        <v>1284976</v>
      </c>
      <c r="M7" s="135">
        <f t="shared" si="0"/>
        <v>43128249</v>
      </c>
    </row>
    <row r="8" spans="1:13" s="46" customFormat="1" ht="22.5" customHeight="1">
      <c r="A8" s="81"/>
      <c r="B8" s="81" t="s">
        <v>256</v>
      </c>
      <c r="C8" s="81"/>
      <c r="D8" s="134">
        <v>424</v>
      </c>
      <c r="E8" s="135">
        <v>65287</v>
      </c>
      <c r="F8" s="135">
        <v>980161</v>
      </c>
      <c r="G8" s="453"/>
      <c r="H8" s="233"/>
      <c r="I8" s="232" t="s">
        <v>257</v>
      </c>
      <c r="J8" s="232"/>
      <c r="K8" s="134">
        <f t="shared" si="0"/>
        <v>2336</v>
      </c>
      <c r="L8" s="135">
        <f t="shared" si="0"/>
        <v>165844</v>
      </c>
      <c r="M8" s="135">
        <f t="shared" si="0"/>
        <v>3492586</v>
      </c>
    </row>
    <row r="9" spans="1:13" s="46" customFormat="1" ht="22.5" customHeight="1">
      <c r="A9" s="81"/>
      <c r="B9" s="81" t="s">
        <v>258</v>
      </c>
      <c r="C9" s="81"/>
      <c r="D9" s="134">
        <v>873</v>
      </c>
      <c r="E9" s="135">
        <v>138017</v>
      </c>
      <c r="F9" s="135">
        <v>333174</v>
      </c>
      <c r="G9" s="453"/>
      <c r="H9" s="233"/>
      <c r="I9" s="234" t="s">
        <v>259</v>
      </c>
      <c r="J9" s="232"/>
      <c r="K9" s="134">
        <f t="shared" si="0"/>
        <v>891</v>
      </c>
      <c r="L9" s="135">
        <f t="shared" si="0"/>
        <v>20391</v>
      </c>
      <c r="M9" s="135">
        <f t="shared" si="0"/>
        <v>354525</v>
      </c>
    </row>
    <row r="10" spans="1:13" s="46" customFormat="1" ht="22.5" customHeight="1">
      <c r="A10" s="81"/>
      <c r="B10" s="81" t="s">
        <v>260</v>
      </c>
      <c r="C10" s="81"/>
      <c r="D10" s="134">
        <v>15278</v>
      </c>
      <c r="E10" s="135">
        <v>697685</v>
      </c>
      <c r="F10" s="135">
        <v>3354817</v>
      </c>
      <c r="G10" s="453"/>
      <c r="H10" s="454" t="s">
        <v>20</v>
      </c>
      <c r="I10" s="455"/>
      <c r="J10" s="456"/>
      <c r="K10" s="235">
        <f>SUM(K5:K9)</f>
        <v>9162</v>
      </c>
      <c r="L10" s="236">
        <f>SUM(L5:L9)</f>
        <v>1815825</v>
      </c>
      <c r="M10" s="237">
        <f>SUM(M5:M9)</f>
        <v>67715139</v>
      </c>
    </row>
    <row r="11" spans="1:13" s="46" customFormat="1" ht="22.5" customHeight="1">
      <c r="A11" s="81"/>
      <c r="B11" s="81" t="s">
        <v>261</v>
      </c>
      <c r="C11" s="81"/>
      <c r="D11" s="134">
        <v>39</v>
      </c>
      <c r="E11" s="135">
        <v>7270</v>
      </c>
      <c r="F11" s="135">
        <v>61506</v>
      </c>
      <c r="G11" s="453" t="s">
        <v>262</v>
      </c>
      <c r="H11" s="233"/>
      <c r="I11" s="231" t="s">
        <v>251</v>
      </c>
      <c r="J11" s="232"/>
      <c r="K11" s="134">
        <v>18</v>
      </c>
      <c r="L11" s="135">
        <v>15672</v>
      </c>
      <c r="M11" s="135">
        <v>845172</v>
      </c>
    </row>
    <row r="12" spans="1:13" s="46" customFormat="1" ht="22.5" customHeight="1">
      <c r="A12" s="81"/>
      <c r="B12" s="238" t="s">
        <v>263</v>
      </c>
      <c r="C12" s="81"/>
      <c r="D12" s="134">
        <v>343</v>
      </c>
      <c r="E12" s="135">
        <v>31111</v>
      </c>
      <c r="F12" s="135">
        <v>608218</v>
      </c>
      <c r="G12" s="453"/>
      <c r="H12" s="233"/>
      <c r="I12" s="232" t="s">
        <v>253</v>
      </c>
      <c r="J12" s="232"/>
      <c r="K12" s="134">
        <v>96</v>
      </c>
      <c r="L12" s="135">
        <v>39678</v>
      </c>
      <c r="M12" s="135">
        <v>2289863</v>
      </c>
    </row>
    <row r="13" spans="1:13" s="46" customFormat="1" ht="22.5" customHeight="1">
      <c r="A13" s="81"/>
      <c r="B13" s="81" t="s">
        <v>264</v>
      </c>
      <c r="C13" s="81"/>
      <c r="D13" s="134">
        <v>18</v>
      </c>
      <c r="E13" s="135">
        <v>3263</v>
      </c>
      <c r="F13" s="135">
        <v>108003</v>
      </c>
      <c r="G13" s="453"/>
      <c r="H13" s="233"/>
      <c r="I13" s="232" t="s">
        <v>255</v>
      </c>
      <c r="J13" s="232"/>
      <c r="K13" s="134">
        <v>596</v>
      </c>
      <c r="L13" s="135">
        <v>255552</v>
      </c>
      <c r="M13" s="135">
        <v>13061476</v>
      </c>
    </row>
    <row r="14" spans="1:13" s="46" customFormat="1" ht="22.5" customHeight="1">
      <c r="A14" s="81"/>
      <c r="B14" s="81" t="s">
        <v>265</v>
      </c>
      <c r="C14" s="81"/>
      <c r="D14" s="134">
        <v>4</v>
      </c>
      <c r="E14" s="135">
        <v>448</v>
      </c>
      <c r="F14" s="135">
        <v>1402</v>
      </c>
      <c r="G14" s="453"/>
      <c r="H14" s="233"/>
      <c r="I14" s="232" t="s">
        <v>257</v>
      </c>
      <c r="J14" s="232"/>
      <c r="K14" s="134">
        <v>110</v>
      </c>
      <c r="L14" s="135">
        <v>8894</v>
      </c>
      <c r="M14" s="135">
        <v>198118</v>
      </c>
    </row>
    <row r="15" spans="1:13" s="46" customFormat="1" ht="22.5" customHeight="1">
      <c r="A15" s="81"/>
      <c r="B15" s="81" t="s">
        <v>266</v>
      </c>
      <c r="C15" s="81"/>
      <c r="D15" s="134">
        <v>218</v>
      </c>
      <c r="E15" s="135">
        <v>33386</v>
      </c>
      <c r="F15" s="135">
        <v>165738</v>
      </c>
      <c r="G15" s="453"/>
      <c r="H15" s="239"/>
      <c r="I15" s="234" t="s">
        <v>259</v>
      </c>
      <c r="J15" s="232"/>
      <c r="K15" s="134">
        <v>5</v>
      </c>
      <c r="L15" s="135">
        <v>407</v>
      </c>
      <c r="M15" s="135">
        <v>9350</v>
      </c>
    </row>
    <row r="16" spans="1:13" s="46" customFormat="1" ht="22.5" customHeight="1" thickBot="1">
      <c r="A16" s="124"/>
      <c r="B16" s="124" t="s">
        <v>267</v>
      </c>
      <c r="C16" s="124"/>
      <c r="D16" s="138">
        <v>2019</v>
      </c>
      <c r="E16" s="139">
        <v>45220</v>
      </c>
      <c r="F16" s="139">
        <v>260765</v>
      </c>
      <c r="G16" s="453"/>
      <c r="H16" s="454" t="s">
        <v>20</v>
      </c>
      <c r="I16" s="455"/>
      <c r="J16" s="456"/>
      <c r="K16" s="235">
        <f>SUM(K11:K15)</f>
        <v>825</v>
      </c>
      <c r="L16" s="236">
        <f>SUM(L11:L15)</f>
        <v>320203</v>
      </c>
      <c r="M16" s="237">
        <f>SUM(M11:M15)</f>
        <v>16403979</v>
      </c>
    </row>
    <row r="17" spans="1:13" s="46" customFormat="1" ht="22.5" customHeight="1">
      <c r="A17" s="122" t="s">
        <v>268</v>
      </c>
      <c r="B17" s="122"/>
      <c r="C17" s="122"/>
      <c r="D17" s="122" t="s">
        <v>269</v>
      </c>
      <c r="E17" s="240"/>
      <c r="F17" s="240"/>
      <c r="G17" s="453" t="s">
        <v>270</v>
      </c>
      <c r="H17" s="230"/>
      <c r="I17" s="231" t="s">
        <v>251</v>
      </c>
      <c r="J17" s="232"/>
      <c r="K17" s="134">
        <v>7</v>
      </c>
      <c r="L17" s="135">
        <v>1312</v>
      </c>
      <c r="M17" s="135">
        <v>58550</v>
      </c>
    </row>
    <row r="18" spans="1:13" s="46" customFormat="1" ht="22.5" customHeight="1">
      <c r="A18" s="224"/>
      <c r="B18" s="224"/>
      <c r="C18" s="224"/>
      <c r="D18" s="224"/>
      <c r="E18" s="240"/>
      <c r="F18" s="240"/>
      <c r="G18" s="453"/>
      <c r="H18" s="233"/>
      <c r="I18" s="232" t="s">
        <v>253</v>
      </c>
      <c r="J18" s="232"/>
      <c r="K18" s="134">
        <v>449</v>
      </c>
      <c r="L18" s="135">
        <v>89583</v>
      </c>
      <c r="M18" s="135">
        <v>4640621</v>
      </c>
    </row>
    <row r="19" spans="1:13" s="46" customFormat="1" ht="22.5" customHeight="1">
      <c r="A19" s="224"/>
      <c r="B19" s="224"/>
      <c r="C19" s="224"/>
      <c r="D19" s="224"/>
      <c r="E19" s="240"/>
      <c r="F19" s="240"/>
      <c r="G19" s="453"/>
      <c r="H19" s="233"/>
      <c r="I19" s="232" t="s">
        <v>255</v>
      </c>
      <c r="J19" s="232"/>
      <c r="K19" s="134">
        <v>533</v>
      </c>
      <c r="L19" s="135">
        <v>110129</v>
      </c>
      <c r="M19" s="135">
        <v>4278239</v>
      </c>
    </row>
    <row r="20" spans="1:13" s="46" customFormat="1" ht="22.5" customHeight="1">
      <c r="A20" s="224"/>
      <c r="B20" s="224"/>
      <c r="C20" s="224"/>
      <c r="D20" s="224"/>
      <c r="E20" s="240"/>
      <c r="F20" s="240"/>
      <c r="G20" s="453"/>
      <c r="H20" s="233"/>
      <c r="I20" s="232" t="s">
        <v>257</v>
      </c>
      <c r="J20" s="232"/>
      <c r="K20" s="134">
        <v>485</v>
      </c>
      <c r="L20" s="135">
        <v>76224</v>
      </c>
      <c r="M20" s="135">
        <v>2713007</v>
      </c>
    </row>
    <row r="21" spans="1:13" s="46" customFormat="1" ht="22.5" customHeight="1">
      <c r="A21" s="224"/>
      <c r="B21" s="224"/>
      <c r="C21" s="224"/>
      <c r="D21" s="224"/>
      <c r="E21" s="240"/>
      <c r="F21" s="240"/>
      <c r="G21" s="453"/>
      <c r="H21" s="233"/>
      <c r="I21" s="234" t="s">
        <v>259</v>
      </c>
      <c r="J21" s="232"/>
      <c r="K21" s="134">
        <v>260</v>
      </c>
      <c r="L21" s="135">
        <v>5409</v>
      </c>
      <c r="M21" s="135">
        <v>143164</v>
      </c>
    </row>
    <row r="22" spans="1:13" s="46" customFormat="1" ht="22.5" customHeight="1">
      <c r="A22" s="224"/>
      <c r="B22" s="224"/>
      <c r="C22" s="224"/>
      <c r="D22" s="224"/>
      <c r="E22" s="240"/>
      <c r="F22" s="240"/>
      <c r="G22" s="453"/>
      <c r="H22" s="454" t="s">
        <v>20</v>
      </c>
      <c r="I22" s="455"/>
      <c r="J22" s="456"/>
      <c r="K22" s="235">
        <f>SUM(K17:K21)</f>
        <v>1734</v>
      </c>
      <c r="L22" s="236">
        <f>SUM(L17:L21)</f>
        <v>282657</v>
      </c>
      <c r="M22" s="237">
        <f>SUM(M17:M21)</f>
        <v>11833581</v>
      </c>
    </row>
    <row r="23" spans="1:13" s="46" customFormat="1" ht="22.5" customHeight="1">
      <c r="A23" s="224"/>
      <c r="B23" s="224"/>
      <c r="C23" s="224"/>
      <c r="D23" s="224"/>
      <c r="E23" s="240"/>
      <c r="F23" s="240"/>
      <c r="G23" s="453" t="s">
        <v>271</v>
      </c>
      <c r="H23" s="233"/>
      <c r="I23" s="231" t="s">
        <v>251</v>
      </c>
      <c r="J23" s="232"/>
      <c r="K23" s="228">
        <v>33</v>
      </c>
      <c r="L23" s="229">
        <v>96179</v>
      </c>
      <c r="M23" s="229">
        <v>7121325</v>
      </c>
    </row>
    <row r="24" spans="1:13" s="46" customFormat="1" ht="22.5" customHeight="1">
      <c r="A24" s="224"/>
      <c r="B24" s="224"/>
      <c r="C24" s="224"/>
      <c r="D24" s="224"/>
      <c r="E24" s="240"/>
      <c r="F24" s="240"/>
      <c r="G24" s="453"/>
      <c r="H24" s="233"/>
      <c r="I24" s="232" t="s">
        <v>253</v>
      </c>
      <c r="J24" s="232"/>
      <c r="K24" s="134">
        <v>392</v>
      </c>
      <c r="L24" s="135">
        <v>102190</v>
      </c>
      <c r="M24" s="135">
        <v>5784248</v>
      </c>
    </row>
    <row r="25" spans="1:13" s="46" customFormat="1" ht="22.5" customHeight="1">
      <c r="A25" s="224"/>
      <c r="B25" s="224"/>
      <c r="C25" s="224"/>
      <c r="D25" s="224"/>
      <c r="E25" s="240"/>
      <c r="F25" s="240"/>
      <c r="G25" s="453"/>
      <c r="H25" s="233"/>
      <c r="I25" s="232" t="s">
        <v>255</v>
      </c>
      <c r="J25" s="232"/>
      <c r="K25" s="134">
        <v>3811</v>
      </c>
      <c r="L25" s="135">
        <v>919295</v>
      </c>
      <c r="M25" s="135">
        <v>25788534</v>
      </c>
    </row>
    <row r="26" spans="1:13" s="46" customFormat="1" ht="22.5" customHeight="1">
      <c r="A26" s="224"/>
      <c r="B26" s="224"/>
      <c r="C26" s="224"/>
      <c r="D26" s="224"/>
      <c r="E26" s="240"/>
      <c r="F26" s="240"/>
      <c r="G26" s="453"/>
      <c r="H26" s="233"/>
      <c r="I26" s="232" t="s">
        <v>257</v>
      </c>
      <c r="J26" s="232"/>
      <c r="K26" s="134">
        <v>1741</v>
      </c>
      <c r="L26" s="135">
        <v>80726</v>
      </c>
      <c r="M26" s="135">
        <v>581461</v>
      </c>
    </row>
    <row r="27" spans="1:13" s="46" customFormat="1" ht="22.5" customHeight="1">
      <c r="A27" s="224"/>
      <c r="B27" s="224"/>
      <c r="C27" s="224"/>
      <c r="D27" s="224"/>
      <c r="E27" s="240"/>
      <c r="F27" s="240"/>
      <c r="G27" s="453"/>
      <c r="H27" s="239"/>
      <c r="I27" s="234" t="s">
        <v>259</v>
      </c>
      <c r="J27" s="232"/>
      <c r="K27" s="241">
        <v>626</v>
      </c>
      <c r="L27" s="242">
        <v>14575</v>
      </c>
      <c r="M27" s="242">
        <v>202011</v>
      </c>
    </row>
    <row r="28" spans="1:13" s="46" customFormat="1" ht="22.5" customHeight="1" thickBot="1">
      <c r="A28" s="224"/>
      <c r="B28" s="224"/>
      <c r="C28" s="224"/>
      <c r="D28" s="224"/>
      <c r="E28" s="240"/>
      <c r="F28" s="240"/>
      <c r="G28" s="457"/>
      <c r="H28" s="458" t="s">
        <v>20</v>
      </c>
      <c r="I28" s="459"/>
      <c r="J28" s="460"/>
      <c r="K28" s="243">
        <f>SUM(K23:K27)</f>
        <v>6603</v>
      </c>
      <c r="L28" s="244">
        <f>SUM(L23:L27)</f>
        <v>1212965</v>
      </c>
      <c r="M28" s="245">
        <f>SUM(M23:M27)</f>
        <v>39477579</v>
      </c>
    </row>
    <row r="29" spans="1:13" ht="21" customHeight="1">
      <c r="A29" s="302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</row>
    <row r="41" spans="1:13" ht="31.5" customHeight="1">
      <c r="A41" s="302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ht="18" customHeight="1"/>
  </sheetData>
  <mergeCells count="16">
    <mergeCell ref="A1:G1"/>
    <mergeCell ref="H16:J16"/>
    <mergeCell ref="A3:F3"/>
    <mergeCell ref="G3:M3"/>
    <mergeCell ref="A4:C4"/>
    <mergeCell ref="G4:J4"/>
    <mergeCell ref="I2:M2"/>
    <mergeCell ref="G5:G10"/>
    <mergeCell ref="H10:J10"/>
    <mergeCell ref="G11:G16"/>
    <mergeCell ref="A41:M41"/>
    <mergeCell ref="A29:M29"/>
    <mergeCell ref="G17:G22"/>
    <mergeCell ref="H22:J22"/>
    <mergeCell ref="G23:G28"/>
    <mergeCell ref="H28:J28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Ｐゴシック,太字"&amp;10行政及び選挙</oddHeader>
    <oddFooter>&amp;C&amp;"ＭＳ 明朝,標準"&amp;10 82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Q65"/>
  <sheetViews>
    <sheetView view="pageBreakPreview" zoomScaleSheetLayoutView="100" workbookViewId="0" topLeftCell="A1">
      <selection activeCell="S13" sqref="S13"/>
    </sheetView>
  </sheetViews>
  <sheetFormatPr defaultColWidth="9.00390625" defaultRowHeight="13.5"/>
  <cols>
    <col min="1" max="1" width="6.25390625" style="25" customWidth="1"/>
    <col min="2" max="2" width="11.875" style="25" customWidth="1"/>
    <col min="3" max="3" width="6.625" style="25" customWidth="1"/>
    <col min="4" max="4" width="1.4921875" style="25" customWidth="1"/>
    <col min="5" max="5" width="9.875" style="25" customWidth="1"/>
    <col min="6" max="6" width="2.875" style="25" customWidth="1"/>
    <col min="7" max="7" width="12.625" style="25" customWidth="1"/>
    <col min="8" max="8" width="2.375" style="25" customWidth="1"/>
    <col min="9" max="9" width="10.375" style="25" customWidth="1"/>
    <col min="10" max="10" width="7.625" style="25" customWidth="1"/>
    <col min="11" max="11" width="5.25390625" style="25" customWidth="1"/>
    <col min="12" max="12" width="12.875" style="25" customWidth="1"/>
    <col min="13" max="18" width="0" style="25" hidden="1" customWidth="1"/>
    <col min="19" max="16384" width="9.00390625" style="25" customWidth="1"/>
  </cols>
  <sheetData>
    <row r="1" spans="1:12" s="31" customFormat="1" ht="15" customHeigh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s="31" customFormat="1" ht="1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s="46" customFormat="1" ht="15.75" thickBot="1">
      <c r="A3" s="129" t="s">
        <v>100</v>
      </c>
      <c r="B3" s="76" t="s">
        <v>100</v>
      </c>
      <c r="C3" s="76"/>
      <c r="D3" s="76"/>
      <c r="E3" s="197"/>
      <c r="F3" s="197"/>
      <c r="G3" s="130"/>
      <c r="H3" s="130"/>
      <c r="I3" s="130"/>
      <c r="J3" s="140"/>
      <c r="K3" s="140"/>
      <c r="L3" s="140"/>
    </row>
    <row r="4" spans="1:15" s="46" customFormat="1" ht="13.5">
      <c r="A4" s="493" t="s">
        <v>272</v>
      </c>
      <c r="B4" s="493"/>
      <c r="C4" s="493"/>
      <c r="D4" s="494"/>
      <c r="E4" s="391" t="s">
        <v>273</v>
      </c>
      <c r="F4" s="335"/>
      <c r="G4" s="335"/>
      <c r="H4" s="335"/>
      <c r="I4" s="335"/>
      <c r="J4" s="335"/>
      <c r="K4" s="335"/>
      <c r="L4" s="335"/>
      <c r="N4" s="486" t="s">
        <v>274</v>
      </c>
      <c r="O4" s="486"/>
    </row>
    <row r="5" spans="1:15" s="46" customFormat="1" ht="13.5" customHeight="1">
      <c r="A5" s="495"/>
      <c r="B5" s="495"/>
      <c r="C5" s="495"/>
      <c r="D5" s="496"/>
      <c r="E5" s="501" t="s">
        <v>275</v>
      </c>
      <c r="F5" s="502"/>
      <c r="G5" s="487" t="s">
        <v>276</v>
      </c>
      <c r="H5" s="501" t="s">
        <v>277</v>
      </c>
      <c r="I5" s="502"/>
      <c r="J5" s="394" t="s">
        <v>278</v>
      </c>
      <c r="K5" s="395"/>
      <c r="L5" s="395"/>
      <c r="N5" s="247">
        <v>49328</v>
      </c>
      <c r="O5" s="246">
        <v>14543</v>
      </c>
    </row>
    <row r="6" spans="1:15" s="46" customFormat="1" ht="26.25" customHeight="1">
      <c r="A6" s="497"/>
      <c r="B6" s="497"/>
      <c r="C6" s="497"/>
      <c r="D6" s="498"/>
      <c r="E6" s="503"/>
      <c r="F6" s="504"/>
      <c r="G6" s="488"/>
      <c r="H6" s="503"/>
      <c r="I6" s="504"/>
      <c r="J6" s="394" t="s">
        <v>279</v>
      </c>
      <c r="K6" s="396"/>
      <c r="L6" s="198" t="s">
        <v>280</v>
      </c>
      <c r="N6" s="246" t="s">
        <v>281</v>
      </c>
      <c r="O6" s="246" t="s">
        <v>282</v>
      </c>
    </row>
    <row r="7" spans="1:12" s="248" customFormat="1" ht="20.25" customHeight="1">
      <c r="A7" s="499" t="s">
        <v>283</v>
      </c>
      <c r="B7" s="499"/>
      <c r="C7" s="499"/>
      <c r="D7" s="500"/>
      <c r="E7" s="505">
        <f>SUM(E8:E13)</f>
        <v>7363514</v>
      </c>
      <c r="F7" s="506"/>
      <c r="G7" s="258">
        <f>SUM(G8:G13)</f>
        <v>6533780</v>
      </c>
      <c r="H7" s="507">
        <f aca="true" t="shared" si="0" ref="H7:H13">G7/E7*100</f>
        <v>88.73182016086342</v>
      </c>
      <c r="I7" s="507"/>
      <c r="J7" s="506">
        <f aca="true" t="shared" si="1" ref="J7:J13">ROUND(G7/N$5*1000,0)</f>
        <v>132456</v>
      </c>
      <c r="K7" s="506"/>
      <c r="L7" s="258">
        <f aca="true" t="shared" si="2" ref="L7:L13">ROUND(G7/O$5*1000,0)</f>
        <v>449273</v>
      </c>
    </row>
    <row r="8" spans="1:12" s="46" customFormat="1" ht="17.25" customHeight="1">
      <c r="A8" s="81"/>
      <c r="B8" s="492" t="s">
        <v>284</v>
      </c>
      <c r="C8" s="492"/>
      <c r="D8" s="259"/>
      <c r="E8" s="339">
        <v>2364518</v>
      </c>
      <c r="F8" s="340"/>
      <c r="G8" s="135">
        <v>2283418</v>
      </c>
      <c r="H8" s="474">
        <f t="shared" si="0"/>
        <v>96.57012549703576</v>
      </c>
      <c r="I8" s="474"/>
      <c r="J8" s="340">
        <f t="shared" si="1"/>
        <v>46291</v>
      </c>
      <c r="K8" s="340"/>
      <c r="L8" s="133">
        <f t="shared" si="2"/>
        <v>157011</v>
      </c>
    </row>
    <row r="9" spans="1:12" s="46" customFormat="1" ht="17.25" customHeight="1">
      <c r="A9" s="81"/>
      <c r="B9" s="376" t="s">
        <v>285</v>
      </c>
      <c r="C9" s="376"/>
      <c r="D9" s="259"/>
      <c r="E9" s="342">
        <v>4126862</v>
      </c>
      <c r="F9" s="343"/>
      <c r="G9" s="135">
        <v>3743694</v>
      </c>
      <c r="H9" s="508">
        <f t="shared" si="0"/>
        <v>90.71526985879343</v>
      </c>
      <c r="I9" s="508"/>
      <c r="J9" s="343">
        <f t="shared" si="1"/>
        <v>75894</v>
      </c>
      <c r="K9" s="343"/>
      <c r="L9" s="135">
        <f t="shared" si="2"/>
        <v>257422</v>
      </c>
    </row>
    <row r="10" spans="1:12" s="46" customFormat="1" ht="17.25" customHeight="1">
      <c r="A10" s="81"/>
      <c r="B10" s="376" t="s">
        <v>286</v>
      </c>
      <c r="C10" s="376"/>
      <c r="D10" s="259"/>
      <c r="E10" s="342">
        <v>99498</v>
      </c>
      <c r="F10" s="343"/>
      <c r="G10" s="135">
        <v>93198</v>
      </c>
      <c r="H10" s="508">
        <f t="shared" si="0"/>
        <v>93.66821443647109</v>
      </c>
      <c r="I10" s="508"/>
      <c r="J10" s="343">
        <f t="shared" si="1"/>
        <v>1889</v>
      </c>
      <c r="K10" s="343"/>
      <c r="L10" s="135">
        <f t="shared" si="2"/>
        <v>6408</v>
      </c>
    </row>
    <row r="11" spans="1:12" s="46" customFormat="1" ht="17.25" customHeight="1">
      <c r="A11" s="81"/>
      <c r="B11" s="376" t="s">
        <v>287</v>
      </c>
      <c r="C11" s="376"/>
      <c r="D11" s="259"/>
      <c r="E11" s="342">
        <v>301063</v>
      </c>
      <c r="F11" s="343"/>
      <c r="G11" s="135">
        <v>301063</v>
      </c>
      <c r="H11" s="508">
        <f t="shared" si="0"/>
        <v>100</v>
      </c>
      <c r="I11" s="508"/>
      <c r="J11" s="343">
        <f t="shared" si="1"/>
        <v>6103</v>
      </c>
      <c r="K11" s="343"/>
      <c r="L11" s="135">
        <f t="shared" si="2"/>
        <v>20702</v>
      </c>
    </row>
    <row r="12" spans="1:12" s="46" customFormat="1" ht="17.25" customHeight="1">
      <c r="A12" s="81"/>
      <c r="B12" s="376" t="s">
        <v>288</v>
      </c>
      <c r="C12" s="376"/>
      <c r="D12" s="259"/>
      <c r="E12" s="342">
        <v>29806</v>
      </c>
      <c r="F12" s="343"/>
      <c r="G12" s="135">
        <v>29806</v>
      </c>
      <c r="H12" s="508">
        <f t="shared" si="0"/>
        <v>100</v>
      </c>
      <c r="I12" s="508"/>
      <c r="J12" s="343">
        <f t="shared" si="1"/>
        <v>604</v>
      </c>
      <c r="K12" s="343"/>
      <c r="L12" s="135">
        <f t="shared" si="2"/>
        <v>2050</v>
      </c>
    </row>
    <row r="13" spans="1:12" s="46" customFormat="1" ht="17.25" customHeight="1" thickBot="1">
      <c r="A13" s="260"/>
      <c r="B13" s="489" t="s">
        <v>289</v>
      </c>
      <c r="C13" s="489"/>
      <c r="D13" s="490"/>
      <c r="E13" s="345">
        <v>441767</v>
      </c>
      <c r="F13" s="346"/>
      <c r="G13" s="139">
        <v>82601</v>
      </c>
      <c r="H13" s="473">
        <f t="shared" si="0"/>
        <v>18.69786561694287</v>
      </c>
      <c r="I13" s="473"/>
      <c r="J13" s="346">
        <f t="shared" si="1"/>
        <v>1675</v>
      </c>
      <c r="K13" s="346"/>
      <c r="L13" s="139">
        <f t="shared" si="2"/>
        <v>5680</v>
      </c>
    </row>
    <row r="14" spans="1:12" s="249" customFormat="1" ht="18" customHeight="1">
      <c r="A14" s="469" t="s">
        <v>290</v>
      </c>
      <c r="B14" s="491"/>
      <c r="C14" s="491"/>
      <c r="D14" s="491"/>
      <c r="E14" s="491"/>
      <c r="F14" s="491"/>
      <c r="G14" s="491"/>
      <c r="H14" s="262"/>
      <c r="I14" s="262"/>
      <c r="J14" s="262"/>
      <c r="K14" s="262"/>
      <c r="L14" s="262"/>
    </row>
    <row r="15" spans="1:12" s="249" customFormat="1" ht="13.5" customHeight="1">
      <c r="A15" s="511" t="s">
        <v>291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</row>
    <row r="16" spans="1:17" ht="13.5" customHeight="1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2"/>
      <c r="N16" s="22"/>
      <c r="O16" s="22"/>
      <c r="P16" s="22"/>
      <c r="Q16" s="22"/>
    </row>
    <row r="17" spans="1:12" s="190" customFormat="1" ht="13.5" customHeight="1">
      <c r="A17" s="510"/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</row>
    <row r="18" spans="1:12" s="190" customFormat="1" ht="13.5" customHeight="1">
      <c r="A18" s="510"/>
      <c r="B18" s="510"/>
      <c r="C18" s="510"/>
      <c r="D18" s="510"/>
      <c r="E18" s="510"/>
      <c r="F18" s="510"/>
      <c r="G18" s="510"/>
      <c r="H18" s="510"/>
      <c r="I18" s="510"/>
      <c r="J18" s="510"/>
      <c r="K18" s="510"/>
      <c r="L18" s="510"/>
    </row>
    <row r="19" spans="1:17" s="42" customFormat="1" ht="13.5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468" t="s">
        <v>292</v>
      </c>
      <c r="K19" s="468"/>
      <c r="L19" s="468"/>
      <c r="M19" s="251"/>
      <c r="N19" s="251"/>
      <c r="O19" s="251"/>
      <c r="P19" s="251"/>
      <c r="Q19" s="251"/>
    </row>
    <row r="20" spans="1:15" s="35" customFormat="1" ht="13.5" customHeight="1">
      <c r="A20" s="475" t="s">
        <v>293</v>
      </c>
      <c r="B20" s="475"/>
      <c r="C20" s="475"/>
      <c r="D20" s="476"/>
      <c r="E20" s="479" t="s">
        <v>294</v>
      </c>
      <c r="F20" s="480"/>
      <c r="G20" s="483" t="s">
        <v>276</v>
      </c>
      <c r="H20" s="479" t="s">
        <v>277</v>
      </c>
      <c r="I20" s="480"/>
      <c r="J20" s="309" t="s">
        <v>295</v>
      </c>
      <c r="K20" s="310"/>
      <c r="L20" s="310"/>
      <c r="N20" s="252">
        <v>49328</v>
      </c>
      <c r="O20" s="253">
        <v>14543</v>
      </c>
    </row>
    <row r="21" spans="1:15" s="35" customFormat="1" ht="26.25" customHeight="1">
      <c r="A21" s="477"/>
      <c r="B21" s="477"/>
      <c r="C21" s="477"/>
      <c r="D21" s="478"/>
      <c r="E21" s="481"/>
      <c r="F21" s="482"/>
      <c r="G21" s="484"/>
      <c r="H21" s="481"/>
      <c r="I21" s="482"/>
      <c r="J21" s="485" t="s">
        <v>296</v>
      </c>
      <c r="K21" s="433"/>
      <c r="L21" s="263" t="s">
        <v>297</v>
      </c>
      <c r="N21" s="253" t="s">
        <v>281</v>
      </c>
      <c r="O21" s="253" t="s">
        <v>282</v>
      </c>
    </row>
    <row r="22" spans="1:12" s="46" customFormat="1" ht="17.25" customHeight="1">
      <c r="A22" s="445" t="s">
        <v>240</v>
      </c>
      <c r="B22" s="445"/>
      <c r="C22" s="445"/>
      <c r="D22" s="259"/>
      <c r="E22" s="339">
        <v>1096952</v>
      </c>
      <c r="F22" s="340"/>
      <c r="G22" s="135">
        <v>1044683</v>
      </c>
      <c r="H22" s="474">
        <f>G22/E22*100</f>
        <v>95.2350695381384</v>
      </c>
      <c r="I22" s="474"/>
      <c r="J22" s="340">
        <v>68472</v>
      </c>
      <c r="K22" s="340"/>
      <c r="L22" s="133">
        <v>139291</v>
      </c>
    </row>
    <row r="23" spans="1:12" s="46" customFormat="1" ht="17.25" customHeight="1" thickBot="1">
      <c r="A23" s="472" t="s">
        <v>298</v>
      </c>
      <c r="B23" s="472"/>
      <c r="C23" s="472"/>
      <c r="D23" s="261"/>
      <c r="E23" s="345">
        <v>1048032</v>
      </c>
      <c r="F23" s="346"/>
      <c r="G23" s="139">
        <v>998203</v>
      </c>
      <c r="H23" s="473">
        <f>G23/E23*100</f>
        <v>95.24546960398156</v>
      </c>
      <c r="I23" s="473"/>
      <c r="J23" s="346">
        <v>65259</v>
      </c>
      <c r="K23" s="346"/>
      <c r="L23" s="139">
        <v>130792</v>
      </c>
    </row>
    <row r="24" spans="1:12" s="254" customFormat="1" ht="18" customHeight="1">
      <c r="A24" s="469" t="s">
        <v>299</v>
      </c>
      <c r="B24" s="470"/>
      <c r="C24" s="470"/>
      <c r="D24" s="470"/>
      <c r="E24" s="470"/>
      <c r="F24" s="470"/>
      <c r="G24" s="470"/>
      <c r="H24" s="264"/>
      <c r="I24" s="264"/>
      <c r="J24" s="264"/>
      <c r="K24" s="264"/>
      <c r="L24" s="264"/>
    </row>
    <row r="25" spans="1:12" s="254" customFormat="1" ht="13.5" customHeight="1">
      <c r="A25" s="471" t="s">
        <v>301</v>
      </c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1"/>
    </row>
    <row r="26" spans="1:17" s="29" customFormat="1" ht="13.5" customHeight="1">
      <c r="A26" s="509" t="s">
        <v>300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28"/>
      <c r="N26" s="28"/>
      <c r="O26" s="28"/>
      <c r="P26" s="28"/>
      <c r="Q26" s="28"/>
    </row>
    <row r="27" spans="1:17" s="29" customFormat="1" ht="13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s="29" customFormat="1" ht="13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s="29" customFormat="1" ht="13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s="29" customFormat="1" ht="13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s="29" customFormat="1" ht="13.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s="29" customFormat="1" ht="13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s="31" customFormat="1" ht="13.5" customHeight="1">
      <c r="A33" s="34"/>
      <c r="B33" s="34"/>
      <c r="C33" s="34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s="29" customFormat="1" ht="13.5" customHeight="1">
      <c r="A34" s="34"/>
      <c r="B34" s="34"/>
      <c r="C34" s="3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s="29" customFormat="1" ht="13.5" customHeight="1">
      <c r="A35" s="28"/>
      <c r="B35" s="8"/>
      <c r="C35" s="8"/>
      <c r="D35" s="8"/>
      <c r="E35" s="8"/>
      <c r="F35" s="8"/>
      <c r="G35" s="28"/>
      <c r="H35" s="28"/>
      <c r="I35" s="28"/>
      <c r="J35" s="255"/>
      <c r="K35" s="8"/>
      <c r="L35" s="8"/>
      <c r="M35" s="8"/>
      <c r="N35" s="8"/>
      <c r="O35" s="255"/>
      <c r="P35" s="255"/>
      <c r="Q35" s="28"/>
    </row>
    <row r="36" spans="1:17" s="29" customFormat="1" ht="13.5" customHeight="1">
      <c r="A36" s="10"/>
      <c r="B36" s="10"/>
      <c r="C36" s="10"/>
      <c r="D36" s="10"/>
      <c r="E36" s="10"/>
      <c r="F36" s="10"/>
      <c r="G36" s="10"/>
      <c r="H36" s="7"/>
      <c r="I36" s="7"/>
      <c r="J36" s="7"/>
      <c r="K36" s="7"/>
      <c r="L36" s="7"/>
      <c r="M36" s="7"/>
      <c r="N36" s="7"/>
      <c r="O36" s="7"/>
      <c r="P36" s="7"/>
      <c r="Q36" s="10"/>
    </row>
    <row r="37" spans="1:17" s="29" customFormat="1" ht="13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s="31" customFormat="1" ht="13.5" customHeight="1">
      <c r="A38" s="34"/>
      <c r="B38" s="34"/>
      <c r="C38" s="34"/>
      <c r="D38" s="34"/>
      <c r="E38" s="34"/>
      <c r="F38" s="34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s="29" customFormat="1" ht="13.5" customHeight="1">
      <c r="A39" s="34"/>
      <c r="B39" s="34"/>
      <c r="C39" s="34"/>
      <c r="D39" s="34"/>
      <c r="E39" s="34"/>
      <c r="F39" s="34"/>
      <c r="G39" s="28"/>
      <c r="H39" s="28"/>
      <c r="I39" s="28"/>
      <c r="J39" s="28"/>
      <c r="K39" s="28"/>
      <c r="L39" s="28"/>
      <c r="M39" s="28"/>
      <c r="N39" s="256"/>
      <c r="O39" s="256"/>
      <c r="P39" s="256"/>
      <c r="Q39" s="256"/>
    </row>
    <row r="40" spans="1:17" s="29" customFormat="1" ht="13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3.5" customHeight="1">
      <c r="A41" s="21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</row>
    <row r="42" spans="1:17" ht="13.5" customHeight="1">
      <c r="A42" s="21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</row>
    <row r="43" spans="1:17" ht="13.5" customHeight="1">
      <c r="A43" s="21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</row>
    <row r="44" spans="1:17" ht="13.5" customHeight="1">
      <c r="A44" s="21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</row>
    <row r="45" spans="1:17" ht="13.5" customHeight="1">
      <c r="A45" s="21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</row>
    <row r="46" spans="1:17" ht="13.5" customHeight="1">
      <c r="A46" s="21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</row>
    <row r="47" spans="1:17" ht="13.5" customHeight="1">
      <c r="A47" s="21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</row>
    <row r="48" spans="1:17" ht="13.5" customHeight="1">
      <c r="A48" s="21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</row>
    <row r="49" spans="1:17" ht="13.5" customHeight="1">
      <c r="A49" s="21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</row>
    <row r="50" spans="1:17" ht="13.5" customHeight="1">
      <c r="A50" s="21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</row>
    <row r="51" spans="1:17" ht="13.5" customHeight="1">
      <c r="A51" s="21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</row>
    <row r="52" spans="1:17" ht="13.5" customHeight="1">
      <c r="A52" s="21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</row>
    <row r="53" spans="1:17" ht="13.5" customHeight="1">
      <c r="A53" s="21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</row>
    <row r="54" spans="1:17" ht="13.5" customHeight="1">
      <c r="A54" s="21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</row>
    <row r="55" spans="1:17" ht="13.5" customHeight="1">
      <c r="A55" s="21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</row>
    <row r="56" spans="1:17" ht="13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3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13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13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ht="13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ht="13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13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3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13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1:17" ht="19.5" customHeight="1">
      <c r="A65" s="302">
        <v>73</v>
      </c>
      <c r="B65" s="302"/>
      <c r="C65" s="302"/>
      <c r="D65" s="302"/>
      <c r="E65" s="302"/>
      <c r="F65" s="302"/>
      <c r="G65" s="302"/>
      <c r="H65" s="302"/>
      <c r="I65" s="302"/>
      <c r="J65" s="302"/>
      <c r="K65" s="22"/>
      <c r="L65" s="22"/>
      <c r="M65" s="22"/>
      <c r="N65" s="22"/>
      <c r="O65" s="22"/>
      <c r="P65" s="22"/>
      <c r="Q65" s="22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</sheetData>
  <mergeCells count="59">
    <mergeCell ref="A26:L26"/>
    <mergeCell ref="A17:L18"/>
    <mergeCell ref="A1:L2"/>
    <mergeCell ref="J5:L5"/>
    <mergeCell ref="E4:L4"/>
    <mergeCell ref="A15:L15"/>
    <mergeCell ref="J10:K10"/>
    <mergeCell ref="J11:K11"/>
    <mergeCell ref="J12:K12"/>
    <mergeCell ref="J13:K13"/>
    <mergeCell ref="J6:K6"/>
    <mergeCell ref="J7:K7"/>
    <mergeCell ref="J8:K8"/>
    <mergeCell ref="J9:K9"/>
    <mergeCell ref="H10:I10"/>
    <mergeCell ref="H11:I11"/>
    <mergeCell ref="H12:I12"/>
    <mergeCell ref="H13:I13"/>
    <mergeCell ref="H5:I6"/>
    <mergeCell ref="H7:I7"/>
    <mergeCell ref="H8:I8"/>
    <mergeCell ref="H9:I9"/>
    <mergeCell ref="A4:D6"/>
    <mergeCell ref="A7:D7"/>
    <mergeCell ref="E5:F6"/>
    <mergeCell ref="E7:F7"/>
    <mergeCell ref="E12:F12"/>
    <mergeCell ref="E13:F13"/>
    <mergeCell ref="E8:F8"/>
    <mergeCell ref="E9:F9"/>
    <mergeCell ref="E10:F10"/>
    <mergeCell ref="E11:F11"/>
    <mergeCell ref="N4:O4"/>
    <mergeCell ref="A65:J65"/>
    <mergeCell ref="G5:G6"/>
    <mergeCell ref="B13:D13"/>
    <mergeCell ref="A14:G14"/>
    <mergeCell ref="B8:C8"/>
    <mergeCell ref="B9:C9"/>
    <mergeCell ref="B10:C10"/>
    <mergeCell ref="B11:C11"/>
    <mergeCell ref="B12:C12"/>
    <mergeCell ref="J22:K22"/>
    <mergeCell ref="A20:D21"/>
    <mergeCell ref="E20:F21"/>
    <mergeCell ref="G20:G21"/>
    <mergeCell ref="H20:I21"/>
    <mergeCell ref="J20:L20"/>
    <mergeCell ref="J21:K21"/>
    <mergeCell ref="J19:L19"/>
    <mergeCell ref="A24:G24"/>
    <mergeCell ref="A25:L25"/>
    <mergeCell ref="A22:C22"/>
    <mergeCell ref="A23:C23"/>
    <mergeCell ref="E23:F23"/>
    <mergeCell ref="H23:I23"/>
    <mergeCell ref="J23:K23"/>
    <mergeCell ref="E22:F22"/>
    <mergeCell ref="H22:I22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Header>&amp;R&amp;"ＭＳ Ｐゴシック,太字"&amp;10行政及び選挙</oddHeader>
    <oddFooter>&amp;C&amp;"ＭＳ 明朝,標準"&amp;10 83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浩昭</dc:creator>
  <cp:keywords/>
  <dc:description/>
  <cp:lastModifiedBy>瀬尾　浩昭</cp:lastModifiedBy>
  <cp:lastPrinted>2007-05-01T03:01:07Z</cp:lastPrinted>
  <dcterms:created xsi:type="dcterms:W3CDTF">2007-04-25T02:22:49Z</dcterms:created>
  <dcterms:modified xsi:type="dcterms:W3CDTF">2007-06-06T22:50:36Z</dcterms:modified>
  <cp:category/>
  <cp:version/>
  <cp:contentType/>
  <cp:contentStatus/>
</cp:coreProperties>
</file>