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『表紙』" sheetId="1" r:id="rId1"/>
    <sheet name="5～7" sheetId="2" r:id="rId2"/>
    <sheet name="8" sheetId="3" r:id="rId3"/>
  </sheets>
  <definedNames>
    <definedName name="_xlnm.Print_Area" localSheetId="0">'『表紙』'!$A$1:$S$39</definedName>
    <definedName name="_xlnm.Print_Area" localSheetId="1">'5～7'!$A$1:$AH$54</definedName>
    <definedName name="_xlnm.Print_Area" localSheetId="2">'8'!$A$1:$I$26</definedName>
  </definedNames>
  <calcPr fullCalcOnLoad="1"/>
</workbook>
</file>

<file path=xl/sharedStrings.xml><?xml version="1.0" encoding="utf-8"?>
<sst xmlns="http://schemas.openxmlformats.org/spreadsheetml/2006/main" count="144" uniqueCount="82">
  <si>
    <t>2　人　　　　　口</t>
  </si>
  <si>
    <t>2　人　　　　　　口</t>
  </si>
  <si>
    <t>年　次</t>
  </si>
  <si>
    <t>人　　　　口</t>
  </si>
  <si>
    <t>自然増減</t>
  </si>
  <si>
    <t>社会増減</t>
  </si>
  <si>
    <t>世帯数</t>
  </si>
  <si>
    <t>増減数</t>
  </si>
  <si>
    <t>総　数</t>
  </si>
  <si>
    <t>男</t>
  </si>
  <si>
    <t>女</t>
  </si>
  <si>
    <t>平 成</t>
  </si>
  <si>
    <t>年</t>
  </si>
  <si>
    <t>　資料：市民課　　注) 住民基本台帳法による4月1日現在。</t>
  </si>
  <si>
    <t>年少人口</t>
  </si>
  <si>
    <t>生産年齢人口</t>
  </si>
  <si>
    <t>老年人口</t>
  </si>
  <si>
    <t>合　　　　　　計</t>
  </si>
  <si>
    <t>０～１４歳</t>
  </si>
  <si>
    <t>１５～６４歳</t>
  </si>
  <si>
    <t>６５歳以上</t>
  </si>
  <si>
    <t>構成比（％）</t>
  </si>
  <si>
    <t>地　区</t>
  </si>
  <si>
    <t>世帯数</t>
  </si>
  <si>
    <t>面　積
（k㎡）</t>
  </si>
  <si>
    <t>人口密度
（1k㎡当り）</t>
  </si>
  <si>
    <t>出　　　町</t>
  </si>
  <si>
    <t>庄　　　下</t>
  </si>
  <si>
    <t>中　　　野</t>
  </si>
  <si>
    <t>五 鹿 屋</t>
  </si>
  <si>
    <t>東 野 尻</t>
  </si>
  <si>
    <t>鷹　　　栖</t>
  </si>
  <si>
    <t>若　　　林</t>
  </si>
  <si>
    <t>林</t>
  </si>
  <si>
    <t>高　　　波</t>
  </si>
  <si>
    <t>油　　　田</t>
  </si>
  <si>
    <t>南 般 若</t>
  </si>
  <si>
    <t>柳　　　瀬</t>
  </si>
  <si>
    <t>太　　　田</t>
  </si>
  <si>
    <t>般　　　若</t>
  </si>
  <si>
    <t>東 般 若</t>
  </si>
  <si>
    <t>栴 檀 野</t>
  </si>
  <si>
    <t>栴 檀 山</t>
  </si>
  <si>
    <t>東 山 見</t>
  </si>
  <si>
    <t>青　　　島</t>
  </si>
  <si>
    <t>雄　　　神</t>
  </si>
  <si>
    <t>種　　　田</t>
  </si>
  <si>
    <t>資料：市民課</t>
  </si>
  <si>
    <t>国籍</t>
  </si>
  <si>
    <t>人口</t>
  </si>
  <si>
    <t>16才未満</t>
  </si>
  <si>
    <t>16才以上</t>
  </si>
  <si>
    <t>総数</t>
  </si>
  <si>
    <t>中国</t>
  </si>
  <si>
    <t>朝鮮</t>
  </si>
  <si>
    <t>韓国</t>
  </si>
  <si>
    <t>英国</t>
  </si>
  <si>
    <t>米国</t>
  </si>
  <si>
    <t>　資料：市民課</t>
  </si>
  <si>
    <t>　</t>
  </si>
  <si>
    <t>平成19年4月1日現在</t>
  </si>
  <si>
    <t>インド</t>
  </si>
  <si>
    <t>-</t>
  </si>
  <si>
    <t>ジャマイカ</t>
  </si>
  <si>
    <t>-</t>
  </si>
  <si>
    <t>マレーシア</t>
  </si>
  <si>
    <t>ネパール</t>
  </si>
  <si>
    <t>ニュージーランド</t>
  </si>
  <si>
    <t>パラグアイ　</t>
  </si>
  <si>
    <t>ペルー</t>
  </si>
  <si>
    <t>フィリピン</t>
  </si>
  <si>
    <t>ロシア</t>
  </si>
  <si>
    <t>シンガポール</t>
  </si>
  <si>
    <t>タイ</t>
  </si>
  <si>
    <t>-</t>
  </si>
  <si>
    <t>-</t>
  </si>
  <si>
    <t>ベトナム</t>
  </si>
  <si>
    <t>　　</t>
  </si>
  <si>
    <t>　　</t>
  </si>
  <si>
    <t>ブラジル</t>
  </si>
  <si>
    <t>カナダ</t>
  </si>
  <si>
    <t>-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</si>
</sst>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.00_ ;[Red]\-#,##0.00\ "/>
    <numFmt numFmtId="190" formatCode="0;&quot;△ &quot;0"/>
    <numFmt numFmtId="191" formatCode="0&quot; &quot;;&quot;△ &quot;0&quot; &quot;"/>
    <numFmt numFmtId="192" formatCode="#,##0;&quot;△ &quot;#,##0"/>
    <numFmt numFmtId="193" formatCode="#,##0_ "/>
    <numFmt numFmtId="194" formatCode="#,##0.0_ "/>
    <numFmt numFmtId="195" formatCode="#,##0.00_);[Red]\(#,##0.00\)"/>
    <numFmt numFmtId="196" formatCode="0.0%"/>
    <numFmt numFmtId="197" formatCode="&quot;\&quot;#,##0_);[Red]\(&quot;\&quot;#,##0\)"/>
    <numFmt numFmtId="198" formatCode="0.0"/>
    <numFmt numFmtId="199" formatCode="#,##0.0"/>
    <numFmt numFmtId="200" formatCode="#,##0.000;[Red]\-#,##0.000"/>
    <numFmt numFmtId="201" formatCode="#,##0;&quot;▲ &quot;#,##0"/>
    <numFmt numFmtId="202" formatCode="#,##0.0;&quot;▲ &quot;#,##0.0"/>
    <numFmt numFmtId="203" formatCode="#,##0.0;&quot;△ &quot;#,##0.0"/>
    <numFmt numFmtId="204" formatCode="#,##0&quot;人&quot;"/>
    <numFmt numFmtId="205" formatCode="#,##0\k&quot;㎡&quot;"/>
    <numFmt numFmtId="206" formatCode="#,##0.0\k&quot;㎡&quot;"/>
    <numFmt numFmtId="207" formatCode="#,##0&quot;世&quot;&quot;帯&quot;"/>
    <numFmt numFmtId="208" formatCode="#,##0.00\k&quot;㎡&quot;"/>
    <numFmt numFmtId="209" formatCode="#,##0.00_ "/>
    <numFmt numFmtId="210" formatCode="#,##0.00;&quot;△ &quot;#,##0.00"/>
    <numFmt numFmtId="211" formatCode="#,##0.0_);[Red]\(#,##0.0\)"/>
    <numFmt numFmtId="212" formatCode="#,##0.000_ "/>
    <numFmt numFmtId="213" formatCode="0.00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\(0.00%\)"/>
    <numFmt numFmtId="219" formatCode="\(0.0%\)"/>
    <numFmt numFmtId="220" formatCode="[$-411]ggge&quot;年&quot;m&quot;月&quot;d&quot;日&quot;&quot;現&quot;&quot;在&quot;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明朝"/>
      <family val="1"/>
    </font>
    <font>
      <b/>
      <sz val="12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8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0" fillId="0" borderId="0" xfId="21" applyFont="1" applyFill="1">
      <alignment vertical="center"/>
      <protection/>
    </xf>
    <xf numFmtId="0" fontId="18" fillId="0" borderId="0" xfId="21" applyFont="1" applyFill="1">
      <alignment vertical="center"/>
      <protection/>
    </xf>
    <xf numFmtId="0" fontId="17" fillId="0" borderId="0" xfId="21" applyFont="1" applyFill="1" applyBorder="1" applyAlignment="1">
      <alignment horizontal="left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8" fillId="0" borderId="0" xfId="21" applyFont="1" applyFill="1" applyBorder="1">
      <alignment vertical="center"/>
      <protection/>
    </xf>
    <xf numFmtId="0" fontId="0" fillId="0" borderId="1" xfId="21" applyFont="1" applyFill="1" applyBorder="1">
      <alignment vertical="center"/>
      <protection/>
    </xf>
    <xf numFmtId="0" fontId="0" fillId="0" borderId="0" xfId="21" applyFont="1" applyBorder="1">
      <alignment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>
      <alignment vertical="center"/>
      <protection/>
    </xf>
    <xf numFmtId="0" fontId="17" fillId="0" borderId="2" xfId="21" applyFont="1" applyFill="1" applyBorder="1" applyAlignment="1">
      <alignment horizontal="left" vertical="center"/>
      <protection/>
    </xf>
    <xf numFmtId="0" fontId="17" fillId="0" borderId="3" xfId="21" applyFont="1" applyFill="1" applyBorder="1" applyAlignment="1">
      <alignment horizontal="left" vertical="center"/>
      <protection/>
    </xf>
    <xf numFmtId="0" fontId="17" fillId="0" borderId="4" xfId="21" applyFont="1" applyFill="1" applyBorder="1" applyAlignment="1">
      <alignment horizontal="left" vertical="center"/>
      <protection/>
    </xf>
    <xf numFmtId="0" fontId="17" fillId="0" borderId="5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17" fillId="0" borderId="6" xfId="21" applyFont="1" applyFill="1" applyBorder="1" applyAlignment="1">
      <alignment horizontal="right" vertical="center"/>
      <protection/>
    </xf>
    <xf numFmtId="193" fontId="17" fillId="0" borderId="7" xfId="21" applyNumberFormat="1" applyFont="1" applyFill="1" applyBorder="1" applyAlignment="1">
      <alignment horizontal="right" vertical="center"/>
      <protection/>
    </xf>
    <xf numFmtId="0" fontId="17" fillId="0" borderId="7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7" fillId="0" borderId="8" xfId="21" applyFont="1" applyFill="1" applyBorder="1" applyAlignment="1">
      <alignment horizontal="right" vertical="center"/>
      <protection/>
    </xf>
    <xf numFmtId="193" fontId="17" fillId="0" borderId="0" xfId="21" applyNumberFormat="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17" fillId="0" borderId="9" xfId="21" applyFont="1" applyFill="1" applyBorder="1" applyAlignment="1">
      <alignment horizontal="right" vertical="center"/>
      <protection/>
    </xf>
    <xf numFmtId="193" fontId="17" fillId="0" borderId="10" xfId="21" applyNumberFormat="1" applyFont="1" applyFill="1" applyBorder="1" applyAlignment="1">
      <alignment horizontal="right" vertical="center"/>
      <protection/>
    </xf>
    <xf numFmtId="0" fontId="17" fillId="0" borderId="10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193" fontId="17" fillId="0" borderId="0" xfId="21" applyNumberFormat="1" applyFont="1" applyFill="1" applyBorder="1" applyAlignment="1">
      <alignment horizontal="center" vertical="center"/>
      <protection/>
    </xf>
    <xf numFmtId="0" fontId="17" fillId="0" borderId="10" xfId="21" applyFont="1" applyFill="1" applyBorder="1" applyAlignment="1">
      <alignment horizontal="center" vertical="center"/>
      <protection/>
    </xf>
    <xf numFmtId="0" fontId="18" fillId="0" borderId="10" xfId="21" applyFont="1" applyFill="1" applyBorder="1">
      <alignment vertical="center"/>
      <protection/>
    </xf>
    <xf numFmtId="0" fontId="19" fillId="0" borderId="0" xfId="21" applyFont="1" applyFill="1">
      <alignment vertical="center"/>
      <protection/>
    </xf>
    <xf numFmtId="0" fontId="9" fillId="0" borderId="0" xfId="21" applyFont="1" applyAlignment="1">
      <alignment/>
      <protection/>
    </xf>
    <xf numFmtId="0" fontId="21" fillId="0" borderId="0" xfId="21" applyFont="1" applyAlignment="1">
      <alignment horizontal="left" vertical="center"/>
      <protection/>
    </xf>
    <xf numFmtId="0" fontId="21" fillId="0" borderId="0" xfId="21" applyFont="1" applyFill="1" applyAlignment="1">
      <alignment horizontal="left" vertical="center"/>
      <protection/>
    </xf>
    <xf numFmtId="187" fontId="17" fillId="0" borderId="11" xfId="17" applyNumberFormat="1" applyFont="1" applyFill="1" applyBorder="1" applyAlignment="1">
      <alignment horizontal="center" vertical="center"/>
    </xf>
    <xf numFmtId="187" fontId="17" fillId="0" borderId="12" xfId="17" applyNumberFormat="1" applyFont="1" applyFill="1" applyBorder="1" applyAlignment="1">
      <alignment horizontal="center" vertical="center"/>
    </xf>
    <xf numFmtId="0" fontId="25" fillId="0" borderId="0" xfId="21" applyFont="1" applyFill="1">
      <alignment vertical="center"/>
      <protection/>
    </xf>
    <xf numFmtId="0" fontId="26" fillId="0" borderId="0" xfId="21" applyFont="1" applyFill="1" applyBorder="1" applyAlignment="1">
      <alignment horizontal="distributed" vertical="center"/>
      <protection/>
    </xf>
    <xf numFmtId="0" fontId="26" fillId="0" borderId="0" xfId="21" applyFont="1" applyFill="1" applyBorder="1" applyAlignment="1">
      <alignment horizontal="distributed" vertical="center"/>
      <protection/>
    </xf>
    <xf numFmtId="188" fontId="26" fillId="0" borderId="6" xfId="17" applyNumberFormat="1" applyFont="1" applyFill="1" applyBorder="1" applyAlignment="1">
      <alignment horizontal="right" vertical="center"/>
    </xf>
    <xf numFmtId="188" fontId="26" fillId="0" borderId="13" xfId="17" applyNumberFormat="1" applyFont="1" applyFill="1" applyBorder="1" applyAlignment="1">
      <alignment horizontal="right" vertical="center"/>
    </xf>
    <xf numFmtId="188" fontId="26" fillId="0" borderId="14" xfId="17" applyNumberFormat="1" applyFont="1" applyFill="1" applyBorder="1" applyAlignment="1">
      <alignment horizontal="right" vertical="center"/>
    </xf>
    <xf numFmtId="188" fontId="26" fillId="0" borderId="0" xfId="17" applyNumberFormat="1" applyFont="1" applyFill="1" applyBorder="1" applyAlignment="1">
      <alignment horizontal="right" vertical="center"/>
    </xf>
    <xf numFmtId="0" fontId="0" fillId="0" borderId="0" xfId="21" applyFont="1" applyFill="1">
      <alignment vertical="center"/>
      <protection/>
    </xf>
    <xf numFmtId="0" fontId="7" fillId="0" borderId="0" xfId="21" applyFont="1" applyFill="1">
      <alignment vertical="center"/>
      <protection/>
    </xf>
    <xf numFmtId="0" fontId="17" fillId="0" borderId="0" xfId="21" applyFont="1" applyFill="1" applyBorder="1" applyAlignment="1">
      <alignment horizontal="distributed" vertical="center"/>
      <protection/>
    </xf>
    <xf numFmtId="0" fontId="17" fillId="0" borderId="0" xfId="21" applyFont="1" applyFill="1" applyBorder="1" applyAlignment="1">
      <alignment horizontal="distributed" vertical="center"/>
      <protection/>
    </xf>
    <xf numFmtId="188" fontId="17" fillId="0" borderId="8" xfId="17" applyNumberFormat="1" applyFont="1" applyFill="1" applyBorder="1" applyAlignment="1">
      <alignment horizontal="right" vertical="center"/>
    </xf>
    <xf numFmtId="188" fontId="17" fillId="0" borderId="15" xfId="17" applyNumberFormat="1" applyFont="1" applyFill="1" applyBorder="1" applyAlignment="1">
      <alignment horizontal="right" vertical="center"/>
    </xf>
    <xf numFmtId="188" fontId="27" fillId="0" borderId="8" xfId="17" applyNumberFormat="1" applyFont="1" applyFill="1" applyBorder="1" applyAlignment="1">
      <alignment horizontal="right" vertical="center"/>
    </xf>
    <xf numFmtId="0" fontId="7" fillId="0" borderId="10" xfId="21" applyFont="1" applyFill="1" applyBorder="1">
      <alignment vertical="center"/>
      <protection/>
    </xf>
    <xf numFmtId="0" fontId="17" fillId="0" borderId="10" xfId="21" applyFont="1" applyFill="1" applyBorder="1" applyAlignment="1">
      <alignment horizontal="distributed" vertical="center"/>
      <protection/>
    </xf>
    <xf numFmtId="0" fontId="17" fillId="0" borderId="10" xfId="21" applyFont="1" applyFill="1" applyBorder="1" applyAlignment="1">
      <alignment horizontal="distributed" vertical="center"/>
      <protection/>
    </xf>
    <xf numFmtId="188" fontId="17" fillId="0" borderId="9" xfId="17" applyNumberFormat="1" applyFont="1" applyFill="1" applyBorder="1" applyAlignment="1">
      <alignment horizontal="right" vertical="center"/>
    </xf>
    <xf numFmtId="188" fontId="17" fillId="0" borderId="16" xfId="17" applyNumberFormat="1" applyFont="1" applyFill="1" applyBorder="1" applyAlignment="1">
      <alignment horizontal="right" vertical="center"/>
    </xf>
    <xf numFmtId="0" fontId="17" fillId="0" borderId="17" xfId="21" applyFont="1" applyFill="1" applyBorder="1" applyAlignment="1">
      <alignment horizontal="center" vertical="center"/>
      <protection/>
    </xf>
    <xf numFmtId="0" fontId="17" fillId="0" borderId="18" xfId="21" applyFont="1" applyFill="1" applyBorder="1" applyAlignment="1">
      <alignment horizontal="center" vertical="center"/>
      <protection/>
    </xf>
    <xf numFmtId="0" fontId="17" fillId="0" borderId="12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193" fontId="28" fillId="0" borderId="10" xfId="21" applyNumberFormat="1" applyFont="1" applyBorder="1" applyAlignment="1">
      <alignment horizontal="center" vertical="center"/>
      <protection/>
    </xf>
    <xf numFmtId="0" fontId="28" fillId="0" borderId="10" xfId="21" applyFont="1" applyBorder="1" applyAlignment="1">
      <alignment horizontal="center" vertical="center"/>
      <protection/>
    </xf>
    <xf numFmtId="220" fontId="8" fillId="0" borderId="10" xfId="21" applyNumberFormat="1" applyFont="1" applyBorder="1" applyAlignment="1">
      <alignment horizontal="right" vertical="center" shrinkToFit="1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left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9" xfId="21" applyFont="1" applyFill="1" applyBorder="1" applyAlignment="1">
      <alignment horizontal="center" vertical="center"/>
      <protection/>
    </xf>
    <xf numFmtId="0" fontId="17" fillId="0" borderId="3" xfId="21" applyFont="1" applyFill="1" applyBorder="1" applyAlignment="1">
      <alignment horizontal="center" vertical="center"/>
      <protection/>
    </xf>
    <xf numFmtId="0" fontId="17" fillId="0" borderId="5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 wrapText="1"/>
      <protection/>
    </xf>
    <xf numFmtId="0" fontId="17" fillId="0" borderId="1" xfId="21" applyFont="1" applyFill="1" applyBorder="1" applyAlignment="1">
      <alignment horizontal="center" vertical="center" wrapText="1"/>
      <protection/>
    </xf>
    <xf numFmtId="0" fontId="17" fillId="0" borderId="3" xfId="21" applyFont="1" applyFill="1" applyBorder="1" applyAlignment="1">
      <alignment horizontal="center" vertical="center" wrapText="1"/>
      <protection/>
    </xf>
    <xf numFmtId="0" fontId="17" fillId="0" borderId="4" xfId="21" applyFont="1" applyFill="1" applyBorder="1" applyAlignment="1">
      <alignment horizontal="center" vertical="center" wrapText="1"/>
      <protection/>
    </xf>
    <xf numFmtId="0" fontId="17" fillId="0" borderId="19" xfId="21" applyFont="1" applyFill="1" applyBorder="1" applyAlignment="1">
      <alignment horizontal="center" vertical="center" wrapText="1"/>
      <protection/>
    </xf>
    <xf numFmtId="0" fontId="17" fillId="0" borderId="5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/>
      <protection/>
    </xf>
    <xf numFmtId="209" fontId="17" fillId="0" borderId="16" xfId="21" applyNumberFormat="1" applyFont="1" applyFill="1" applyBorder="1" applyAlignment="1">
      <alignment horizontal="right" vertical="center"/>
      <protection/>
    </xf>
    <xf numFmtId="193" fontId="17" fillId="0" borderId="10" xfId="21" applyNumberFormat="1" applyFont="1" applyFill="1" applyBorder="1" applyAlignment="1">
      <alignment horizontal="right" vertical="center"/>
      <protection/>
    </xf>
    <xf numFmtId="193" fontId="17" fillId="0" borderId="15" xfId="21" applyNumberFormat="1" applyFont="1" applyFill="1" applyBorder="1" applyAlignment="1">
      <alignment horizontal="right" vertical="center"/>
      <protection/>
    </xf>
    <xf numFmtId="193" fontId="17" fillId="0" borderId="16" xfId="21" applyNumberFormat="1" applyFont="1" applyFill="1" applyBorder="1" applyAlignment="1">
      <alignment horizontal="right" vertical="center"/>
      <protection/>
    </xf>
    <xf numFmtId="209" fontId="17" fillId="0" borderId="15" xfId="21" applyNumberFormat="1" applyFont="1" applyFill="1" applyBorder="1" applyAlignment="1">
      <alignment horizontal="right" vertical="center"/>
      <protection/>
    </xf>
    <xf numFmtId="193" fontId="1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17" fillId="0" borderId="1" xfId="21" applyFont="1" applyFill="1" applyBorder="1" applyAlignment="1">
      <alignment horizontal="center" vertical="center"/>
      <protection/>
    </xf>
    <xf numFmtId="0" fontId="17" fillId="0" borderId="19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7" xfId="21" applyFont="1" applyFill="1" applyBorder="1" applyAlignment="1">
      <alignment horizontal="center" vertical="center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20" xfId="21" applyFont="1" applyFill="1" applyBorder="1" applyAlignment="1">
      <alignment horizontal="center" vertical="center"/>
      <protection/>
    </xf>
    <xf numFmtId="193" fontId="17" fillId="0" borderId="0" xfId="17" applyNumberFormat="1" applyFont="1" applyFill="1" applyBorder="1" applyAlignment="1">
      <alignment horizontal="right" vertical="center"/>
    </xf>
    <xf numFmtId="193" fontId="17" fillId="0" borderId="0" xfId="17" applyNumberFormat="1" applyFont="1" applyFill="1" applyBorder="1" applyAlignment="1">
      <alignment vertical="center"/>
    </xf>
    <xf numFmtId="193" fontId="17" fillId="0" borderId="10" xfId="17" applyNumberFormat="1" applyFont="1" applyFill="1" applyBorder="1" applyAlignment="1">
      <alignment horizontal="right" vertical="center"/>
    </xf>
    <xf numFmtId="193" fontId="17" fillId="0" borderId="8" xfId="17" applyNumberFormat="1" applyFont="1" applyFill="1" applyBorder="1" applyAlignment="1">
      <alignment horizontal="right" vertical="center"/>
    </xf>
    <xf numFmtId="193" fontId="17" fillId="0" borderId="10" xfId="17" applyNumberFormat="1" applyFont="1" applyFill="1" applyBorder="1" applyAlignment="1">
      <alignment vertical="center"/>
    </xf>
    <xf numFmtId="193" fontId="17" fillId="0" borderId="9" xfId="17" applyNumberFormat="1" applyFont="1" applyFill="1" applyBorder="1" applyAlignment="1">
      <alignment horizontal="right" vertical="center"/>
    </xf>
    <xf numFmtId="0" fontId="17" fillId="0" borderId="21" xfId="21" applyFont="1" applyFill="1" applyBorder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7" fillId="0" borderId="22" xfId="21" applyFont="1" applyFill="1" applyBorder="1" applyAlignment="1">
      <alignment horizontal="center" vertical="center"/>
      <protection/>
    </xf>
    <xf numFmtId="0" fontId="17" fillId="0" borderId="23" xfId="21" applyFont="1" applyFill="1" applyBorder="1" applyAlignment="1">
      <alignment horizontal="center" vertical="center"/>
      <protection/>
    </xf>
    <xf numFmtId="0" fontId="17" fillId="0" borderId="24" xfId="21" applyFont="1" applyFill="1" applyBorder="1" applyAlignment="1">
      <alignment horizontal="center" vertical="center"/>
      <protection/>
    </xf>
    <xf numFmtId="0" fontId="17" fillId="0" borderId="10" xfId="21" applyFont="1" applyFill="1" applyBorder="1" applyAlignment="1">
      <alignment horizontal="center" vertical="center"/>
      <protection/>
    </xf>
    <xf numFmtId="0" fontId="17" fillId="0" borderId="25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distributed" vertical="center"/>
      <protection/>
    </xf>
    <xf numFmtId="193" fontId="9" fillId="0" borderId="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7" fillId="0" borderId="26" xfId="21" applyFont="1" applyFill="1" applyBorder="1" applyAlignment="1">
      <alignment horizontal="center" vertical="center"/>
      <protection/>
    </xf>
    <xf numFmtId="0" fontId="17" fillId="0" borderId="11" xfId="21" applyFont="1" applyFill="1" applyBorder="1" applyAlignment="1">
      <alignment horizontal="center" vertical="center"/>
      <protection/>
    </xf>
    <xf numFmtId="0" fontId="17" fillId="0" borderId="20" xfId="21" applyFont="1" applyFill="1" applyBorder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distributed" vertical="center"/>
      <protection/>
    </xf>
    <xf numFmtId="0" fontId="17" fillId="0" borderId="1" xfId="21" applyFont="1" applyFill="1" applyBorder="1" applyAlignment="1">
      <alignment horizontal="distributed" vertical="center"/>
      <protection/>
    </xf>
    <xf numFmtId="193" fontId="17" fillId="0" borderId="7" xfId="21" applyNumberFormat="1" applyFont="1" applyFill="1" applyBorder="1" applyAlignment="1">
      <alignment horizontal="right" vertical="center"/>
      <protection/>
    </xf>
    <xf numFmtId="219" fontId="17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Border="1" applyAlignment="1">
      <alignment horizontal="right" vertical="center"/>
      <protection/>
    </xf>
    <xf numFmtId="0" fontId="17" fillId="0" borderId="1" xfId="21" applyFont="1" applyFill="1" applyBorder="1" applyAlignment="1">
      <alignment horizontal="distributed" vertical="center"/>
      <protection/>
    </xf>
    <xf numFmtId="0" fontId="17" fillId="0" borderId="3" xfId="21" applyFont="1" applyFill="1" applyBorder="1" applyAlignment="1">
      <alignment horizontal="distributed" vertical="center"/>
      <protection/>
    </xf>
    <xf numFmtId="0" fontId="17" fillId="0" borderId="19" xfId="21" applyFont="1" applyFill="1" applyBorder="1" applyAlignment="1">
      <alignment horizontal="distributed" vertical="center"/>
      <protection/>
    </xf>
    <xf numFmtId="0" fontId="17" fillId="0" borderId="5" xfId="21" applyFont="1" applyFill="1" applyBorder="1" applyAlignment="1">
      <alignment horizontal="distributed" vertical="center"/>
      <protection/>
    </xf>
    <xf numFmtId="0" fontId="17" fillId="0" borderId="27" xfId="21" applyFont="1" applyFill="1" applyBorder="1" applyAlignment="1">
      <alignment horizontal="distributed" vertical="center"/>
      <protection/>
    </xf>
    <xf numFmtId="0" fontId="17" fillId="0" borderId="11" xfId="21" applyFont="1" applyFill="1" applyBorder="1" applyAlignment="1">
      <alignment horizontal="distributed" vertical="center"/>
      <protection/>
    </xf>
    <xf numFmtId="0" fontId="17" fillId="0" borderId="22" xfId="21" applyFont="1" applyFill="1" applyBorder="1" applyAlignment="1">
      <alignment horizontal="distributed" vertical="center"/>
      <protection/>
    </xf>
    <xf numFmtId="220" fontId="8" fillId="0" borderId="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訂正分２　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住民基本台帳人口の推移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5～7!#REF!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5～7!#REF!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5～7!$G$10:$G$11</c:f>
              <c:numCache/>
            </c:numRef>
          </c:val>
        </c:ser>
        <c:ser>
          <c:idx val="0"/>
          <c:order val="1"/>
          <c:tx>
            <c:strRef>
              <c:f>5～7!#REF!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5～7!#REF!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5～7!#REF!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03221"/>
        <c:axId val="15720126"/>
      </c:barChart>
      <c:lineChart>
        <c:grouping val="standard"/>
        <c:varyColors val="0"/>
        <c:ser>
          <c:idx val="2"/>
          <c:order val="2"/>
          <c:tx>
            <c:strRef>
              <c:f>5～7!#REF!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5～7!#REF!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5～7!#REF!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63407"/>
        <c:axId val="65370664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20126"/>
        <c:crosses val="autoZero"/>
        <c:auto val="0"/>
        <c:lblOffset val="100"/>
        <c:noMultiLvlLbl val="0"/>
      </c:catAx>
      <c:valAx>
        <c:axId val="15720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（人・世帯）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At val="1"/>
        <c:crossBetween val="between"/>
        <c:dispUnits/>
      </c:valAx>
      <c:catAx>
        <c:axId val="7263407"/>
        <c:scaling>
          <c:orientation val="minMax"/>
        </c:scaling>
        <c:axPos val="b"/>
        <c:delete val="1"/>
        <c:majorTickMark val="in"/>
        <c:minorTickMark val="none"/>
        <c:tickLblPos val="nextTo"/>
        <c:crossAx val="65370664"/>
        <c:crosses val="autoZero"/>
        <c:auto val="0"/>
        <c:lblOffset val="100"/>
        <c:noMultiLvlLbl val="0"/>
      </c:catAx>
      <c:valAx>
        <c:axId val="65370664"/>
        <c:scaling>
          <c:orientation val="minMax"/>
          <c:min val="2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 val="max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国籍別外国人登録者数の推移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4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6"/>
          <c:tx>
            <c:strRef>
              <c:f>8!#REF!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axId val="51465065"/>
        <c:axId val="60532402"/>
      </c:barChart>
      <c:catAx>
        <c:axId val="51465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  <c:max val="7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506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12</xdr:row>
      <xdr:rowOff>9525</xdr:rowOff>
    </xdr:from>
    <xdr:to>
      <xdr:col>15</xdr:col>
      <xdr:colOff>0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457325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２　人　　　　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27</xdr:row>
      <xdr:rowOff>0</xdr:rowOff>
    </xdr:from>
    <xdr:to>
      <xdr:col>34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886575" y="5257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14</xdr:col>
      <xdr:colOff>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85800"/>
          <a:ext cx="26955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５.　住民基本台帳人口の推移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15</xdr:col>
      <xdr:colOff>66675</xdr:colOff>
      <xdr:row>28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257800"/>
          <a:ext cx="29718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７.　地区別人口、世帯数及び面積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14</xdr:col>
      <xdr:colOff>152400</xdr:colOff>
      <xdr:row>15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752725"/>
          <a:ext cx="28479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６.　年齢（３区分）別人口の推移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924550" y="7048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771525</xdr:colOff>
      <xdr:row>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20097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８.　外国人登録人口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"/>
  <sheetViews>
    <sheetView showGridLines="0" tabSelected="1" view="pageBreakPreview" zoomScaleSheetLayoutView="100" workbookViewId="0" topLeftCell="A10">
      <selection activeCell="R14" sqref="Q14:R14"/>
    </sheetView>
  </sheetViews>
  <sheetFormatPr defaultColWidth="9.00390625" defaultRowHeight="13.5"/>
  <cols>
    <col min="1" max="19" width="4.75390625" style="21" customWidth="1"/>
    <col min="20" max="21" width="9.00390625" style="21" customWidth="1"/>
    <col min="22" max="22" width="9.125" style="21" customWidth="1"/>
    <col min="23" max="16384" width="9.00390625" style="21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8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</row>
    <row r="3" spans="1:19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</row>
    <row r="4" spans="1:19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/>
    </row>
    <row r="5" spans="1:19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6"/>
      <c r="S7" s="16"/>
    </row>
    <row r="8" spans="1:19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</row>
    <row r="9" spans="1:19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</row>
    <row r="10" spans="1:19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  <c r="S15" s="15"/>
    </row>
    <row r="16" spans="1:19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</row>
    <row r="17" spans="1:19" s="13" customFormat="1" ht="17.25" customHeight="1">
      <c r="A17" s="11"/>
      <c r="B17" s="11"/>
      <c r="C17" s="11"/>
      <c r="D17" s="11"/>
      <c r="E17" s="11"/>
      <c r="F17" s="11"/>
      <c r="G17" s="90" t="s">
        <v>0</v>
      </c>
      <c r="H17" s="90"/>
      <c r="I17" s="90"/>
      <c r="J17" s="90"/>
      <c r="K17" s="90"/>
      <c r="L17" s="90"/>
      <c r="M17" s="90"/>
      <c r="N17" s="11"/>
      <c r="O17" s="11"/>
      <c r="P17" s="11"/>
      <c r="Q17" s="11"/>
      <c r="R17" s="11"/>
      <c r="S17" s="11"/>
    </row>
    <row r="18" spans="1:19" s="10" customFormat="1" ht="17.25" customHeight="1">
      <c r="A18" s="7"/>
      <c r="B18" s="8"/>
      <c r="C18" s="8"/>
      <c r="D18" s="8"/>
      <c r="E18" s="9"/>
      <c r="F18" s="9"/>
      <c r="G18" s="90"/>
      <c r="H18" s="90"/>
      <c r="I18" s="90"/>
      <c r="J18" s="90"/>
      <c r="K18" s="90"/>
      <c r="L18" s="90"/>
      <c r="M18" s="90"/>
      <c r="N18" s="9"/>
      <c r="O18" s="9"/>
      <c r="P18" s="9"/>
      <c r="Q18" s="9"/>
      <c r="R18" s="9"/>
      <c r="S18" s="7"/>
    </row>
    <row r="19" spans="1:19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</row>
    <row r="20" spans="1:19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</row>
    <row r="21" spans="1:19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</row>
    <row r="22" spans="2:19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2:19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2:19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20"/>
      <c r="S30" s="11"/>
    </row>
    <row r="31" spans="1:19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4" spans="1:19" ht="24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</sheetData>
  <mergeCells count="2">
    <mergeCell ref="A44:S44"/>
    <mergeCell ref="G17:M18"/>
  </mergeCells>
  <printOptions/>
  <pageMargins left="0.9055118110236221" right="0.3937007874015748" top="0.7874015748031497" bottom="0.7874015748031497" header="0.5905511811023623" footer="0.5905511811023623"/>
  <pageSetup horizontalDpi="300" verticalDpi="300" orientation="portrait" paperSize="9" r:id="rId2"/>
  <headerFooter alignWithMargins="0">
    <oddFooter>&amp;C&amp;"ＭＳ 明朝,標準"&amp;10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14"/>
  <sheetViews>
    <sheetView view="pageBreakPreview" zoomScaleSheetLayoutView="100" workbookViewId="0" topLeftCell="A1">
      <selection activeCell="U41" sqref="U41:X41"/>
    </sheetView>
  </sheetViews>
  <sheetFormatPr defaultColWidth="9.00390625" defaultRowHeight="13.5"/>
  <cols>
    <col min="1" max="1" width="2.125" style="27" customWidth="1"/>
    <col min="2" max="2" width="2.875" style="27" customWidth="1"/>
    <col min="3" max="4" width="2.75390625" style="27" customWidth="1"/>
    <col min="5" max="5" width="0.74609375" style="27" customWidth="1"/>
    <col min="6" max="6" width="2.125" style="27" customWidth="1"/>
    <col min="7" max="31" width="2.75390625" style="27" customWidth="1"/>
    <col min="32" max="34" width="2.75390625" style="28" customWidth="1"/>
    <col min="35" max="16384" width="9.00390625" style="28" customWidth="1"/>
  </cols>
  <sheetData>
    <row r="1" spans="1:34" ht="13.5" customHeigh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</row>
    <row r="2" spans="1:34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3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31" ht="13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4" ht="13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1:34" ht="13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1" s="33" customFormat="1" ht="15" customHeight="1" thickBot="1">
      <c r="A7" s="29" t="s">
        <v>77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</row>
    <row r="8" spans="1:34" s="34" customFormat="1" ht="18" customHeight="1">
      <c r="A8" s="97" t="s">
        <v>2</v>
      </c>
      <c r="B8" s="97"/>
      <c r="C8" s="97"/>
      <c r="D8" s="97"/>
      <c r="E8" s="97"/>
      <c r="F8" s="100"/>
      <c r="G8" s="134" t="s">
        <v>3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02" t="s">
        <v>4</v>
      </c>
      <c r="T8" s="103"/>
      <c r="U8" s="103"/>
      <c r="V8" s="104"/>
      <c r="W8" s="102" t="s">
        <v>5</v>
      </c>
      <c r="X8" s="103"/>
      <c r="Y8" s="103"/>
      <c r="Z8" s="103"/>
      <c r="AA8" s="96" t="s">
        <v>6</v>
      </c>
      <c r="AB8" s="97"/>
      <c r="AC8" s="97"/>
      <c r="AD8" s="100"/>
      <c r="AE8" s="96" t="s">
        <v>7</v>
      </c>
      <c r="AF8" s="97"/>
      <c r="AG8" s="97"/>
      <c r="AH8" s="97"/>
    </row>
    <row r="9" spans="1:34" s="34" customFormat="1" ht="18" customHeight="1">
      <c r="A9" s="99"/>
      <c r="B9" s="99"/>
      <c r="C9" s="99"/>
      <c r="D9" s="99"/>
      <c r="E9" s="99"/>
      <c r="F9" s="101"/>
      <c r="G9" s="88" t="s">
        <v>8</v>
      </c>
      <c r="H9" s="86"/>
      <c r="I9" s="86"/>
      <c r="J9" s="87"/>
      <c r="K9" s="88" t="s">
        <v>9</v>
      </c>
      <c r="L9" s="86"/>
      <c r="M9" s="86"/>
      <c r="N9" s="87"/>
      <c r="O9" s="88" t="s">
        <v>10</v>
      </c>
      <c r="P9" s="86"/>
      <c r="Q9" s="86"/>
      <c r="R9" s="87"/>
      <c r="S9" s="105"/>
      <c r="T9" s="106"/>
      <c r="U9" s="106"/>
      <c r="V9" s="107"/>
      <c r="W9" s="105"/>
      <c r="X9" s="106"/>
      <c r="Y9" s="106"/>
      <c r="Z9" s="106"/>
      <c r="AA9" s="98"/>
      <c r="AB9" s="99"/>
      <c r="AC9" s="99"/>
      <c r="AD9" s="101"/>
      <c r="AE9" s="98"/>
      <c r="AF9" s="99"/>
      <c r="AG9" s="99"/>
      <c r="AH9" s="99"/>
    </row>
    <row r="10" spans="1:34" s="34" customFormat="1" ht="18" customHeight="1">
      <c r="A10" s="123" t="s">
        <v>11</v>
      </c>
      <c r="B10" s="123"/>
      <c r="C10" s="123"/>
      <c r="D10" s="35">
        <v>17</v>
      </c>
      <c r="E10" s="123" t="s">
        <v>12</v>
      </c>
      <c r="F10" s="124"/>
      <c r="G10" s="129">
        <f>SUM(K10,O10)</f>
        <v>49175</v>
      </c>
      <c r="H10" s="126"/>
      <c r="I10" s="126"/>
      <c r="J10" s="126"/>
      <c r="K10" s="126">
        <v>23786</v>
      </c>
      <c r="L10" s="126"/>
      <c r="M10" s="126"/>
      <c r="N10" s="126"/>
      <c r="O10" s="126">
        <v>25389</v>
      </c>
      <c r="P10" s="126"/>
      <c r="Q10" s="126"/>
      <c r="R10" s="126"/>
      <c r="S10" s="126">
        <v>12</v>
      </c>
      <c r="T10" s="126"/>
      <c r="U10" s="126"/>
      <c r="V10" s="126"/>
      <c r="W10" s="127">
        <v>7</v>
      </c>
      <c r="X10" s="127"/>
      <c r="Y10" s="127"/>
      <c r="Z10" s="127"/>
      <c r="AA10" s="129">
        <v>14284</v>
      </c>
      <c r="AB10" s="126"/>
      <c r="AC10" s="126"/>
      <c r="AD10" s="126"/>
      <c r="AE10" s="127">
        <v>155</v>
      </c>
      <c r="AF10" s="127"/>
      <c r="AG10" s="127"/>
      <c r="AH10" s="127"/>
    </row>
    <row r="11" spans="1:34" s="34" customFormat="1" ht="18" customHeight="1">
      <c r="A11" s="94" t="s">
        <v>11</v>
      </c>
      <c r="B11" s="94"/>
      <c r="C11" s="94"/>
      <c r="D11" s="35">
        <v>18</v>
      </c>
      <c r="E11" s="94" t="s">
        <v>12</v>
      </c>
      <c r="F11" s="132"/>
      <c r="G11" s="129">
        <f>SUM(K11,O11)</f>
        <v>49328</v>
      </c>
      <c r="H11" s="126"/>
      <c r="I11" s="126"/>
      <c r="J11" s="126"/>
      <c r="K11" s="126">
        <v>23896</v>
      </c>
      <c r="L11" s="126"/>
      <c r="M11" s="126"/>
      <c r="N11" s="126"/>
      <c r="O11" s="126">
        <v>25432</v>
      </c>
      <c r="P11" s="126"/>
      <c r="Q11" s="126"/>
      <c r="R11" s="126"/>
      <c r="S11" s="126">
        <v>2</v>
      </c>
      <c r="T11" s="126"/>
      <c r="U11" s="126"/>
      <c r="V11" s="126"/>
      <c r="W11" s="127">
        <v>151</v>
      </c>
      <c r="X11" s="127"/>
      <c r="Y11" s="127"/>
      <c r="Z11" s="127"/>
      <c r="AA11" s="129">
        <v>14543</v>
      </c>
      <c r="AB11" s="126"/>
      <c r="AC11" s="126"/>
      <c r="AD11" s="126"/>
      <c r="AE11" s="127">
        <f>AA11-AA10</f>
        <v>259</v>
      </c>
      <c r="AF11" s="127"/>
      <c r="AG11" s="127"/>
      <c r="AH11" s="127"/>
    </row>
    <row r="12" spans="1:34" s="37" customFormat="1" ht="18" customHeight="1" thickBot="1">
      <c r="A12" s="94" t="s">
        <v>11</v>
      </c>
      <c r="B12" s="94"/>
      <c r="C12" s="94"/>
      <c r="D12" s="35">
        <v>19</v>
      </c>
      <c r="E12" s="137" t="s">
        <v>12</v>
      </c>
      <c r="F12" s="138"/>
      <c r="G12" s="129">
        <f>SUM(K12:R12)</f>
        <v>49392</v>
      </c>
      <c r="H12" s="126"/>
      <c r="I12" s="126"/>
      <c r="J12" s="126"/>
      <c r="K12" s="126">
        <v>23980</v>
      </c>
      <c r="L12" s="126"/>
      <c r="M12" s="126"/>
      <c r="N12" s="126"/>
      <c r="O12" s="126">
        <v>25412</v>
      </c>
      <c r="P12" s="126"/>
      <c r="Q12" s="126"/>
      <c r="R12" s="126"/>
      <c r="S12" s="128">
        <v>18</v>
      </c>
      <c r="T12" s="128"/>
      <c r="U12" s="128"/>
      <c r="V12" s="128"/>
      <c r="W12" s="127">
        <v>46</v>
      </c>
      <c r="X12" s="127"/>
      <c r="Y12" s="127"/>
      <c r="Z12" s="127"/>
      <c r="AA12" s="131">
        <v>14783</v>
      </c>
      <c r="AB12" s="128"/>
      <c r="AC12" s="128"/>
      <c r="AD12" s="128"/>
      <c r="AE12" s="130">
        <f>AA12-AA11</f>
        <v>240</v>
      </c>
      <c r="AF12" s="130"/>
      <c r="AG12" s="130"/>
      <c r="AH12" s="130"/>
    </row>
    <row r="13" spans="1:34" s="33" customFormat="1" ht="18" customHeight="1">
      <c r="A13" s="118" t="s">
        <v>13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38"/>
      <c r="AG13" s="38"/>
      <c r="AH13" s="38"/>
    </row>
    <row r="14" spans="1:34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9"/>
      <c r="AG14" s="39"/>
      <c r="AH14" s="39"/>
    </row>
    <row r="15" spans="1:34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9"/>
      <c r="AG15" s="39"/>
      <c r="AH15" s="39"/>
    </row>
    <row r="16" spans="1:34" ht="13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39"/>
      <c r="AG16" s="39"/>
      <c r="AH16" s="39"/>
    </row>
    <row r="17" spans="1:34" s="33" customFormat="1" ht="13.5" customHeight="1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1"/>
      <c r="AG17" s="41"/>
      <c r="AH17" s="41"/>
    </row>
    <row r="18" spans="1:34" s="33" customFormat="1" ht="18" customHeight="1">
      <c r="A18" s="97" t="s">
        <v>2</v>
      </c>
      <c r="B18" s="97"/>
      <c r="C18" s="97"/>
      <c r="D18" s="97"/>
      <c r="E18" s="97"/>
      <c r="F18" s="100"/>
      <c r="G18" s="42"/>
      <c r="H18" s="146" t="s">
        <v>14</v>
      </c>
      <c r="I18" s="146"/>
      <c r="J18" s="146"/>
      <c r="K18" s="146"/>
      <c r="L18" s="146"/>
      <c r="M18" s="43"/>
      <c r="N18" s="42"/>
      <c r="O18" s="146" t="s">
        <v>15</v>
      </c>
      <c r="P18" s="146"/>
      <c r="Q18" s="146"/>
      <c r="R18" s="146"/>
      <c r="S18" s="146"/>
      <c r="T18" s="43"/>
      <c r="U18" s="42"/>
      <c r="V18" s="146" t="s">
        <v>16</v>
      </c>
      <c r="W18" s="146"/>
      <c r="X18" s="146"/>
      <c r="Y18" s="146"/>
      <c r="Z18" s="146"/>
      <c r="AA18" s="43"/>
      <c r="AB18" s="121" t="s">
        <v>17</v>
      </c>
      <c r="AC18" s="116"/>
      <c r="AD18" s="116"/>
      <c r="AE18" s="116"/>
      <c r="AF18" s="116"/>
      <c r="AG18" s="116"/>
      <c r="AH18" s="116"/>
    </row>
    <row r="19" spans="1:34" s="33" customFormat="1" ht="18" customHeight="1">
      <c r="A19" s="99"/>
      <c r="B19" s="99"/>
      <c r="C19" s="99"/>
      <c r="D19" s="99"/>
      <c r="E19" s="99"/>
      <c r="F19" s="101"/>
      <c r="G19" s="44"/>
      <c r="H19" s="117" t="s">
        <v>18</v>
      </c>
      <c r="I19" s="117"/>
      <c r="J19" s="117"/>
      <c r="K19" s="117"/>
      <c r="L19" s="117"/>
      <c r="M19" s="45"/>
      <c r="N19" s="44"/>
      <c r="O19" s="117" t="s">
        <v>19</v>
      </c>
      <c r="P19" s="117"/>
      <c r="Q19" s="117"/>
      <c r="R19" s="117"/>
      <c r="S19" s="117"/>
      <c r="T19" s="45"/>
      <c r="U19" s="44"/>
      <c r="V19" s="117" t="s">
        <v>20</v>
      </c>
      <c r="W19" s="117"/>
      <c r="X19" s="117"/>
      <c r="Y19" s="117"/>
      <c r="Z19" s="117"/>
      <c r="AA19" s="45"/>
      <c r="AB19" s="122"/>
      <c r="AC19" s="117"/>
      <c r="AD19" s="117"/>
      <c r="AE19" s="117"/>
      <c r="AF19" s="117"/>
      <c r="AG19" s="117"/>
      <c r="AH19" s="117"/>
    </row>
    <row r="20" spans="1:34" s="33" customFormat="1" ht="15" customHeight="1">
      <c r="A20" s="119" t="s">
        <v>11</v>
      </c>
      <c r="B20" s="119"/>
      <c r="C20" s="119"/>
      <c r="D20" s="46">
        <v>17</v>
      </c>
      <c r="E20" s="119" t="s">
        <v>12</v>
      </c>
      <c r="F20" s="119"/>
      <c r="G20" s="47"/>
      <c r="H20" s="147">
        <v>7331</v>
      </c>
      <c r="I20" s="147"/>
      <c r="J20" s="147"/>
      <c r="K20" s="147"/>
      <c r="L20" s="147"/>
      <c r="M20" s="48"/>
      <c r="N20" s="48"/>
      <c r="O20" s="147">
        <v>31071</v>
      </c>
      <c r="P20" s="147"/>
      <c r="Q20" s="147"/>
      <c r="R20" s="147"/>
      <c r="S20" s="147"/>
      <c r="T20" s="48"/>
      <c r="U20" s="48"/>
      <c r="V20" s="147">
        <v>10773</v>
      </c>
      <c r="W20" s="147"/>
      <c r="X20" s="147"/>
      <c r="Y20" s="147"/>
      <c r="Z20" s="147"/>
      <c r="AA20" s="48"/>
      <c r="AB20" s="48"/>
      <c r="AC20" s="147">
        <f>H20+O20+V20</f>
        <v>49175</v>
      </c>
      <c r="AD20" s="147"/>
      <c r="AE20" s="147"/>
      <c r="AF20" s="147"/>
      <c r="AG20" s="147"/>
      <c r="AH20" s="49"/>
    </row>
    <row r="21" spans="1:34" s="33" customFormat="1" ht="15" customHeight="1">
      <c r="A21" s="50"/>
      <c r="B21" s="120" t="s">
        <v>21</v>
      </c>
      <c r="C21" s="120"/>
      <c r="D21" s="120"/>
      <c r="E21" s="120"/>
      <c r="F21" s="50"/>
      <c r="G21" s="51"/>
      <c r="H21" s="148">
        <f>ROUND(H20/$AC$20,3)</f>
        <v>0.149</v>
      </c>
      <c r="I21" s="148"/>
      <c r="J21" s="148"/>
      <c r="K21" s="148"/>
      <c r="L21" s="148"/>
      <c r="M21" s="52"/>
      <c r="N21" s="52"/>
      <c r="O21" s="148">
        <f>ROUND(O20/$AC$20,3)</f>
        <v>0.632</v>
      </c>
      <c r="P21" s="148"/>
      <c r="Q21" s="148"/>
      <c r="R21" s="148"/>
      <c r="S21" s="148"/>
      <c r="T21" s="52"/>
      <c r="U21" s="52"/>
      <c r="V21" s="148">
        <f>ROUND(V20/$AC$20,3)</f>
        <v>0.219</v>
      </c>
      <c r="W21" s="148"/>
      <c r="X21" s="148"/>
      <c r="Y21" s="148"/>
      <c r="Z21" s="148"/>
      <c r="AA21" s="52"/>
      <c r="AB21" s="52"/>
      <c r="AC21" s="52"/>
      <c r="AD21" s="52"/>
      <c r="AE21" s="52"/>
      <c r="AF21" s="52"/>
      <c r="AG21" s="52"/>
      <c r="AH21" s="53"/>
    </row>
    <row r="22" spans="1:34" s="33" customFormat="1" ht="15" customHeight="1">
      <c r="A22" s="120" t="s">
        <v>11</v>
      </c>
      <c r="B22" s="120"/>
      <c r="C22" s="120"/>
      <c r="D22" s="46">
        <v>18</v>
      </c>
      <c r="E22" s="120" t="s">
        <v>12</v>
      </c>
      <c r="F22" s="120"/>
      <c r="G22" s="51"/>
      <c r="H22" s="114">
        <v>7388</v>
      </c>
      <c r="I22" s="114"/>
      <c r="J22" s="114"/>
      <c r="K22" s="114"/>
      <c r="L22" s="114"/>
      <c r="M22" s="52"/>
      <c r="N22" s="52"/>
      <c r="O22" s="114">
        <v>30979</v>
      </c>
      <c r="P22" s="114"/>
      <c r="Q22" s="114"/>
      <c r="R22" s="114"/>
      <c r="S22" s="114"/>
      <c r="T22" s="52"/>
      <c r="U22" s="52"/>
      <c r="V22" s="114">
        <v>10961</v>
      </c>
      <c r="W22" s="114"/>
      <c r="X22" s="114"/>
      <c r="Y22" s="114"/>
      <c r="Z22" s="114"/>
      <c r="AA22" s="52"/>
      <c r="AB22" s="52"/>
      <c r="AC22" s="114">
        <f>H22+O22+V22</f>
        <v>49328</v>
      </c>
      <c r="AD22" s="114"/>
      <c r="AE22" s="114"/>
      <c r="AF22" s="114"/>
      <c r="AG22" s="114"/>
      <c r="AH22" s="53"/>
    </row>
    <row r="23" spans="1:34" s="33" customFormat="1" ht="15" customHeight="1">
      <c r="A23" s="50"/>
      <c r="B23" s="120" t="s">
        <v>21</v>
      </c>
      <c r="C23" s="120"/>
      <c r="D23" s="120"/>
      <c r="E23" s="120"/>
      <c r="F23" s="50"/>
      <c r="G23" s="51"/>
      <c r="H23" s="148">
        <f>ROUND(H22/$AC$22,3)</f>
        <v>0.15</v>
      </c>
      <c r="I23" s="148"/>
      <c r="J23" s="148"/>
      <c r="K23" s="148"/>
      <c r="L23" s="148"/>
      <c r="M23" s="52"/>
      <c r="N23" s="52"/>
      <c r="O23" s="148">
        <f>ROUND(O22/$AC$22,3)</f>
        <v>0.628</v>
      </c>
      <c r="P23" s="148"/>
      <c r="Q23" s="148"/>
      <c r="R23" s="148"/>
      <c r="S23" s="148"/>
      <c r="T23" s="52"/>
      <c r="U23" s="52"/>
      <c r="V23" s="148">
        <f>ROUND(V22/$AC$22,3)</f>
        <v>0.222</v>
      </c>
      <c r="W23" s="148"/>
      <c r="X23" s="148"/>
      <c r="Y23" s="148"/>
      <c r="Z23" s="148"/>
      <c r="AA23" s="52"/>
      <c r="AB23" s="52"/>
      <c r="AC23" s="52"/>
      <c r="AD23" s="52"/>
      <c r="AE23" s="52"/>
      <c r="AF23" s="52"/>
      <c r="AG23" s="52"/>
      <c r="AH23" s="53"/>
    </row>
    <row r="24" spans="1:34" s="33" customFormat="1" ht="15" customHeight="1">
      <c r="A24" s="120" t="s">
        <v>11</v>
      </c>
      <c r="B24" s="120"/>
      <c r="C24" s="120"/>
      <c r="D24" s="46">
        <v>19</v>
      </c>
      <c r="E24" s="120" t="s">
        <v>12</v>
      </c>
      <c r="F24" s="120"/>
      <c r="G24" s="51"/>
      <c r="H24" s="114">
        <v>7399</v>
      </c>
      <c r="I24" s="114"/>
      <c r="J24" s="114"/>
      <c r="K24" s="114"/>
      <c r="L24" s="114"/>
      <c r="M24" s="52"/>
      <c r="N24" s="52"/>
      <c r="O24" s="114">
        <v>30768</v>
      </c>
      <c r="P24" s="114"/>
      <c r="Q24" s="114"/>
      <c r="R24" s="114"/>
      <c r="S24" s="114"/>
      <c r="T24" s="52"/>
      <c r="U24" s="52"/>
      <c r="V24" s="114">
        <v>11225</v>
      </c>
      <c r="W24" s="114"/>
      <c r="X24" s="114"/>
      <c r="Y24" s="114"/>
      <c r="Z24" s="114"/>
      <c r="AA24" s="52"/>
      <c r="AB24" s="52"/>
      <c r="AC24" s="114">
        <f>H24+O24+V24</f>
        <v>49392</v>
      </c>
      <c r="AD24" s="114"/>
      <c r="AE24" s="114"/>
      <c r="AF24" s="114"/>
      <c r="AG24" s="114"/>
      <c r="AH24" s="53"/>
    </row>
    <row r="25" spans="1:34" s="41" customFormat="1" ht="15" customHeight="1" thickBot="1">
      <c r="A25" s="50"/>
      <c r="B25" s="120" t="s">
        <v>21</v>
      </c>
      <c r="C25" s="120"/>
      <c r="D25" s="120"/>
      <c r="E25" s="120"/>
      <c r="F25" s="50"/>
      <c r="G25" s="54"/>
      <c r="H25" s="148">
        <f>ROUND(H24/$AC$24,3)</f>
        <v>0.15</v>
      </c>
      <c r="I25" s="148"/>
      <c r="J25" s="148"/>
      <c r="K25" s="148"/>
      <c r="L25" s="148"/>
      <c r="M25" s="55"/>
      <c r="N25" s="55"/>
      <c r="O25" s="148">
        <f>ROUND(O24/$AC$24,3)</f>
        <v>0.623</v>
      </c>
      <c r="P25" s="148"/>
      <c r="Q25" s="148"/>
      <c r="R25" s="148"/>
      <c r="S25" s="148"/>
      <c r="T25" s="55"/>
      <c r="U25" s="55"/>
      <c r="V25" s="148">
        <f>ROUND(V24/$AC$24,3)</f>
        <v>0.227</v>
      </c>
      <c r="W25" s="148"/>
      <c r="X25" s="148"/>
      <c r="Y25" s="148"/>
      <c r="Z25" s="148"/>
      <c r="AA25" s="55"/>
      <c r="AB25" s="55"/>
      <c r="AC25" s="55"/>
      <c r="AD25" s="55"/>
      <c r="AE25" s="55"/>
      <c r="AF25" s="55"/>
      <c r="AG25" s="55"/>
      <c r="AH25" s="56"/>
    </row>
    <row r="26" spans="1:34" s="33" customFormat="1" ht="18" customHeight="1">
      <c r="A26" s="118" t="s">
        <v>13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38"/>
      <c r="AG26" s="38"/>
      <c r="AH26" s="38"/>
    </row>
    <row r="27" spans="1:31" ht="12.75" customHeight="1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4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 ht="13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 ht="16.5" customHeight="1" thickBot="1">
      <c r="A30" s="23"/>
      <c r="B30" s="23"/>
      <c r="C30" s="23"/>
      <c r="D30" s="23"/>
      <c r="E30" s="23"/>
      <c r="F30" s="23"/>
      <c r="G30" s="91">
        <f>SUM(G33:K53)</f>
        <v>14783</v>
      </c>
      <c r="H30" s="92"/>
      <c r="I30" s="92"/>
      <c r="J30" s="92"/>
      <c r="K30" s="92"/>
      <c r="L30" s="91">
        <f>SUM(L33:P53)</f>
        <v>49392</v>
      </c>
      <c r="M30" s="92"/>
      <c r="N30" s="92"/>
      <c r="O30" s="92"/>
      <c r="P30" s="92"/>
      <c r="Q30" s="91">
        <f>SUM(Q33:T53)</f>
        <v>23980</v>
      </c>
      <c r="R30" s="92"/>
      <c r="S30" s="92"/>
      <c r="T30" s="92"/>
      <c r="U30" s="91">
        <f>SUM(U33:X53)</f>
        <v>25412</v>
      </c>
      <c r="V30" s="92"/>
      <c r="W30" s="92"/>
      <c r="X30" s="92"/>
      <c r="Y30" s="93">
        <v>39173</v>
      </c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s="34" customFormat="1" ht="18" customHeight="1">
      <c r="A31" s="116" t="s">
        <v>22</v>
      </c>
      <c r="B31" s="116"/>
      <c r="C31" s="116"/>
      <c r="D31" s="116"/>
      <c r="E31" s="116"/>
      <c r="F31" s="116"/>
      <c r="G31" s="125" t="s">
        <v>23</v>
      </c>
      <c r="H31" s="125"/>
      <c r="I31" s="125"/>
      <c r="J31" s="125"/>
      <c r="K31" s="125"/>
      <c r="L31" s="125" t="s">
        <v>3</v>
      </c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44" t="s">
        <v>24</v>
      </c>
      <c r="Z31" s="125"/>
      <c r="AA31" s="125"/>
      <c r="AB31" s="125"/>
      <c r="AC31" s="125"/>
      <c r="AD31" s="103" t="s">
        <v>25</v>
      </c>
      <c r="AE31" s="116"/>
      <c r="AF31" s="116"/>
      <c r="AG31" s="116"/>
      <c r="AH31" s="116"/>
    </row>
    <row r="32" spans="1:34" s="34" customFormat="1" ht="18" customHeight="1">
      <c r="A32" s="117"/>
      <c r="B32" s="117"/>
      <c r="C32" s="117"/>
      <c r="D32" s="117"/>
      <c r="E32" s="117"/>
      <c r="F32" s="117"/>
      <c r="G32" s="142"/>
      <c r="H32" s="142"/>
      <c r="I32" s="142"/>
      <c r="J32" s="142"/>
      <c r="K32" s="142"/>
      <c r="L32" s="143" t="s">
        <v>8</v>
      </c>
      <c r="M32" s="143"/>
      <c r="N32" s="143"/>
      <c r="O32" s="143"/>
      <c r="P32" s="143"/>
      <c r="Q32" s="143" t="s">
        <v>9</v>
      </c>
      <c r="R32" s="143"/>
      <c r="S32" s="143"/>
      <c r="T32" s="143"/>
      <c r="U32" s="143" t="s">
        <v>10</v>
      </c>
      <c r="V32" s="143"/>
      <c r="W32" s="143"/>
      <c r="X32" s="143"/>
      <c r="Y32" s="142"/>
      <c r="Z32" s="142"/>
      <c r="AA32" s="142"/>
      <c r="AB32" s="142"/>
      <c r="AC32" s="142"/>
      <c r="AD32" s="117"/>
      <c r="AE32" s="117"/>
      <c r="AF32" s="117"/>
      <c r="AG32" s="117"/>
      <c r="AH32" s="117"/>
    </row>
    <row r="33" spans="1:34" s="34" customFormat="1" ht="13.5" customHeight="1">
      <c r="A33" s="57"/>
      <c r="B33" s="139" t="s">
        <v>26</v>
      </c>
      <c r="C33" s="139"/>
      <c r="D33" s="139"/>
      <c r="E33" s="139"/>
      <c r="F33" s="57"/>
      <c r="G33" s="111">
        <v>2762</v>
      </c>
      <c r="H33" s="111"/>
      <c r="I33" s="111"/>
      <c r="J33" s="111"/>
      <c r="K33" s="111"/>
      <c r="L33" s="111">
        <f aca="true" t="shared" si="0" ref="L33:L53">Q33+U33</f>
        <v>7910</v>
      </c>
      <c r="M33" s="111"/>
      <c r="N33" s="111"/>
      <c r="O33" s="111"/>
      <c r="P33" s="111"/>
      <c r="Q33" s="111">
        <v>3824</v>
      </c>
      <c r="R33" s="111"/>
      <c r="S33" s="111"/>
      <c r="T33" s="111"/>
      <c r="U33" s="111">
        <v>4086</v>
      </c>
      <c r="V33" s="111"/>
      <c r="W33" s="111"/>
      <c r="X33" s="111"/>
      <c r="Y33" s="113">
        <v>5.8</v>
      </c>
      <c r="Z33" s="113"/>
      <c r="AA33" s="113"/>
      <c r="AB33" s="113"/>
      <c r="AC33" s="113"/>
      <c r="AD33" s="114">
        <f aca="true" t="shared" si="1" ref="AD33:AD53">L33/Y33</f>
        <v>1363.7931034482758</v>
      </c>
      <c r="AE33" s="114"/>
      <c r="AF33" s="114"/>
      <c r="AG33" s="114"/>
      <c r="AH33" s="58"/>
    </row>
    <row r="34" spans="1:33" s="34" customFormat="1" ht="13.5" customHeight="1">
      <c r="A34" s="57"/>
      <c r="B34" s="115" t="s">
        <v>27</v>
      </c>
      <c r="C34" s="115"/>
      <c r="D34" s="115"/>
      <c r="E34" s="115"/>
      <c r="F34" s="57"/>
      <c r="G34" s="111">
        <v>771</v>
      </c>
      <c r="H34" s="111"/>
      <c r="I34" s="111"/>
      <c r="J34" s="111"/>
      <c r="K34" s="111"/>
      <c r="L34" s="111">
        <f t="shared" si="0"/>
        <v>2472</v>
      </c>
      <c r="M34" s="111"/>
      <c r="N34" s="111"/>
      <c r="O34" s="111"/>
      <c r="P34" s="111"/>
      <c r="Q34" s="111">
        <v>1200</v>
      </c>
      <c r="R34" s="111"/>
      <c r="S34" s="111"/>
      <c r="T34" s="111"/>
      <c r="U34" s="111">
        <v>1272</v>
      </c>
      <c r="V34" s="111"/>
      <c r="W34" s="111"/>
      <c r="X34" s="111"/>
      <c r="Y34" s="113">
        <v>3.66</v>
      </c>
      <c r="Z34" s="113"/>
      <c r="AA34" s="113"/>
      <c r="AB34" s="113"/>
      <c r="AC34" s="113"/>
      <c r="AD34" s="114">
        <f t="shared" si="1"/>
        <v>675.4098360655737</v>
      </c>
      <c r="AE34" s="114"/>
      <c r="AF34" s="114"/>
      <c r="AG34" s="114"/>
    </row>
    <row r="35" spans="1:33" s="34" customFormat="1" ht="13.5" customHeight="1">
      <c r="A35" s="57"/>
      <c r="B35" s="115" t="s">
        <v>28</v>
      </c>
      <c r="C35" s="115"/>
      <c r="D35" s="115"/>
      <c r="E35" s="115"/>
      <c r="F35" s="57"/>
      <c r="G35" s="111">
        <v>458</v>
      </c>
      <c r="H35" s="111"/>
      <c r="I35" s="111"/>
      <c r="J35" s="111"/>
      <c r="K35" s="111"/>
      <c r="L35" s="111">
        <f t="shared" si="0"/>
        <v>1767</v>
      </c>
      <c r="M35" s="111"/>
      <c r="N35" s="111"/>
      <c r="O35" s="111"/>
      <c r="P35" s="111"/>
      <c r="Q35" s="111">
        <v>836</v>
      </c>
      <c r="R35" s="111"/>
      <c r="S35" s="111"/>
      <c r="T35" s="111"/>
      <c r="U35" s="111">
        <v>931</v>
      </c>
      <c r="V35" s="111"/>
      <c r="W35" s="111"/>
      <c r="X35" s="111"/>
      <c r="Y35" s="113">
        <v>4.78</v>
      </c>
      <c r="Z35" s="113"/>
      <c r="AA35" s="113"/>
      <c r="AB35" s="113"/>
      <c r="AC35" s="113"/>
      <c r="AD35" s="114">
        <f t="shared" si="1"/>
        <v>369.6652719665272</v>
      </c>
      <c r="AE35" s="114"/>
      <c r="AF35" s="114"/>
      <c r="AG35" s="114"/>
    </row>
    <row r="36" spans="1:33" s="34" customFormat="1" ht="13.5" customHeight="1">
      <c r="A36" s="57"/>
      <c r="B36" s="115" t="s">
        <v>29</v>
      </c>
      <c r="C36" s="115"/>
      <c r="D36" s="115"/>
      <c r="E36" s="115"/>
      <c r="F36" s="57"/>
      <c r="G36" s="111">
        <v>568</v>
      </c>
      <c r="H36" s="111"/>
      <c r="I36" s="111"/>
      <c r="J36" s="111"/>
      <c r="K36" s="111"/>
      <c r="L36" s="111">
        <f t="shared" si="0"/>
        <v>2085</v>
      </c>
      <c r="M36" s="111"/>
      <c r="N36" s="111"/>
      <c r="O36" s="111"/>
      <c r="P36" s="111"/>
      <c r="Q36" s="111">
        <v>1017</v>
      </c>
      <c r="R36" s="111"/>
      <c r="S36" s="111"/>
      <c r="T36" s="111"/>
      <c r="U36" s="111">
        <v>1068</v>
      </c>
      <c r="V36" s="111"/>
      <c r="W36" s="111"/>
      <c r="X36" s="111"/>
      <c r="Y36" s="113">
        <v>4.58</v>
      </c>
      <c r="Z36" s="113"/>
      <c r="AA36" s="113"/>
      <c r="AB36" s="113"/>
      <c r="AC36" s="113"/>
      <c r="AD36" s="114">
        <f t="shared" si="1"/>
        <v>455.2401746724891</v>
      </c>
      <c r="AE36" s="114"/>
      <c r="AF36" s="114"/>
      <c r="AG36" s="114"/>
    </row>
    <row r="37" spans="1:33" s="34" customFormat="1" ht="13.5" customHeight="1">
      <c r="A37" s="57"/>
      <c r="B37" s="115" t="s">
        <v>30</v>
      </c>
      <c r="C37" s="115"/>
      <c r="D37" s="115"/>
      <c r="E37" s="115"/>
      <c r="F37" s="57"/>
      <c r="G37" s="111">
        <v>524</v>
      </c>
      <c r="H37" s="111"/>
      <c r="I37" s="111"/>
      <c r="J37" s="111"/>
      <c r="K37" s="111"/>
      <c r="L37" s="111">
        <f t="shared" si="0"/>
        <v>1903</v>
      </c>
      <c r="M37" s="111"/>
      <c r="N37" s="111"/>
      <c r="O37" s="111"/>
      <c r="P37" s="111"/>
      <c r="Q37" s="111">
        <v>929</v>
      </c>
      <c r="R37" s="111"/>
      <c r="S37" s="111"/>
      <c r="T37" s="111"/>
      <c r="U37" s="111">
        <v>974</v>
      </c>
      <c r="V37" s="111"/>
      <c r="W37" s="111"/>
      <c r="X37" s="111"/>
      <c r="Y37" s="113">
        <v>4.68</v>
      </c>
      <c r="Z37" s="113"/>
      <c r="AA37" s="113"/>
      <c r="AB37" s="113"/>
      <c r="AC37" s="113"/>
      <c r="AD37" s="114">
        <f t="shared" si="1"/>
        <v>406.62393162393164</v>
      </c>
      <c r="AE37" s="114"/>
      <c r="AF37" s="114"/>
      <c r="AG37" s="114"/>
    </row>
    <row r="38" spans="1:33" s="34" customFormat="1" ht="13.5" customHeight="1">
      <c r="A38" s="57"/>
      <c r="B38" s="115" t="s">
        <v>31</v>
      </c>
      <c r="C38" s="115"/>
      <c r="D38" s="115"/>
      <c r="E38" s="115"/>
      <c r="F38" s="57"/>
      <c r="G38" s="111">
        <v>853</v>
      </c>
      <c r="H38" s="111"/>
      <c r="I38" s="111"/>
      <c r="J38" s="111"/>
      <c r="K38" s="111"/>
      <c r="L38" s="111">
        <f t="shared" si="0"/>
        <v>3061</v>
      </c>
      <c r="M38" s="111"/>
      <c r="N38" s="111"/>
      <c r="O38" s="111"/>
      <c r="P38" s="111"/>
      <c r="Q38" s="111">
        <v>1477</v>
      </c>
      <c r="R38" s="111"/>
      <c r="S38" s="111"/>
      <c r="T38" s="111"/>
      <c r="U38" s="111">
        <v>1584</v>
      </c>
      <c r="V38" s="111"/>
      <c r="W38" s="111"/>
      <c r="X38" s="111"/>
      <c r="Y38" s="113">
        <v>5.17</v>
      </c>
      <c r="Z38" s="113"/>
      <c r="AA38" s="113"/>
      <c r="AB38" s="113"/>
      <c r="AC38" s="113"/>
      <c r="AD38" s="114">
        <f t="shared" si="1"/>
        <v>592.0696324951645</v>
      </c>
      <c r="AE38" s="114"/>
      <c r="AF38" s="114"/>
      <c r="AG38" s="114"/>
    </row>
    <row r="39" spans="1:33" s="34" customFormat="1" ht="13.5" customHeight="1">
      <c r="A39" s="57"/>
      <c r="B39" s="115" t="s">
        <v>32</v>
      </c>
      <c r="C39" s="115"/>
      <c r="D39" s="115"/>
      <c r="E39" s="115"/>
      <c r="F39" s="57"/>
      <c r="G39" s="111">
        <v>211</v>
      </c>
      <c r="H39" s="111"/>
      <c r="I39" s="111"/>
      <c r="J39" s="111"/>
      <c r="K39" s="111"/>
      <c r="L39" s="111">
        <f t="shared" si="0"/>
        <v>874</v>
      </c>
      <c r="M39" s="111"/>
      <c r="N39" s="111"/>
      <c r="O39" s="111"/>
      <c r="P39" s="111"/>
      <c r="Q39" s="111">
        <v>411</v>
      </c>
      <c r="R39" s="111"/>
      <c r="S39" s="111"/>
      <c r="T39" s="111"/>
      <c r="U39" s="111">
        <v>463</v>
      </c>
      <c r="V39" s="111"/>
      <c r="W39" s="111"/>
      <c r="X39" s="111"/>
      <c r="Y39" s="113">
        <v>3.46</v>
      </c>
      <c r="Z39" s="113"/>
      <c r="AA39" s="113"/>
      <c r="AB39" s="113"/>
      <c r="AC39" s="113"/>
      <c r="AD39" s="114">
        <f t="shared" si="1"/>
        <v>252.60115606936415</v>
      </c>
      <c r="AE39" s="114"/>
      <c r="AF39" s="114"/>
      <c r="AG39" s="114"/>
    </row>
    <row r="40" spans="1:33" s="34" customFormat="1" ht="13.5" customHeight="1">
      <c r="A40" s="57"/>
      <c r="B40" s="115" t="s">
        <v>33</v>
      </c>
      <c r="C40" s="115"/>
      <c r="D40" s="115"/>
      <c r="E40" s="115"/>
      <c r="F40" s="57"/>
      <c r="G40" s="111">
        <v>1180</v>
      </c>
      <c r="H40" s="111"/>
      <c r="I40" s="111"/>
      <c r="J40" s="111"/>
      <c r="K40" s="111"/>
      <c r="L40" s="111">
        <f t="shared" si="0"/>
        <v>3952</v>
      </c>
      <c r="M40" s="111"/>
      <c r="N40" s="111"/>
      <c r="O40" s="111"/>
      <c r="P40" s="111"/>
      <c r="Q40" s="111">
        <v>1941</v>
      </c>
      <c r="R40" s="111"/>
      <c r="S40" s="111"/>
      <c r="T40" s="111"/>
      <c r="U40" s="111">
        <v>2011</v>
      </c>
      <c r="V40" s="111"/>
      <c r="W40" s="111"/>
      <c r="X40" s="111"/>
      <c r="Y40" s="113">
        <v>5.9</v>
      </c>
      <c r="Z40" s="113"/>
      <c r="AA40" s="113"/>
      <c r="AB40" s="113"/>
      <c r="AC40" s="113"/>
      <c r="AD40" s="114">
        <f t="shared" si="1"/>
        <v>669.8305084745763</v>
      </c>
      <c r="AE40" s="114"/>
      <c r="AF40" s="114"/>
      <c r="AG40" s="114"/>
    </row>
    <row r="41" spans="1:33" s="34" customFormat="1" ht="13.5" customHeight="1">
      <c r="A41" s="57"/>
      <c r="B41" s="115" t="s">
        <v>34</v>
      </c>
      <c r="C41" s="115"/>
      <c r="D41" s="115"/>
      <c r="E41" s="115"/>
      <c r="F41" s="57"/>
      <c r="G41" s="111">
        <v>413</v>
      </c>
      <c r="H41" s="111"/>
      <c r="I41" s="111"/>
      <c r="J41" s="111"/>
      <c r="K41" s="111"/>
      <c r="L41" s="111">
        <f t="shared" si="0"/>
        <v>1615</v>
      </c>
      <c r="M41" s="111"/>
      <c r="N41" s="111"/>
      <c r="O41" s="111"/>
      <c r="P41" s="111"/>
      <c r="Q41" s="111">
        <v>774</v>
      </c>
      <c r="R41" s="111"/>
      <c r="S41" s="111"/>
      <c r="T41" s="111"/>
      <c r="U41" s="111">
        <v>841</v>
      </c>
      <c r="V41" s="111"/>
      <c r="W41" s="111"/>
      <c r="X41" s="111"/>
      <c r="Y41" s="113">
        <v>4.98</v>
      </c>
      <c r="Z41" s="113"/>
      <c r="AA41" s="113"/>
      <c r="AB41" s="113"/>
      <c r="AC41" s="113"/>
      <c r="AD41" s="114">
        <f t="shared" si="1"/>
        <v>324.29718875502004</v>
      </c>
      <c r="AE41" s="114"/>
      <c r="AF41" s="114"/>
      <c r="AG41" s="114"/>
    </row>
    <row r="42" spans="1:33" s="34" customFormat="1" ht="13.5" customHeight="1">
      <c r="A42" s="57"/>
      <c r="B42" s="115" t="s">
        <v>35</v>
      </c>
      <c r="C42" s="115"/>
      <c r="D42" s="115"/>
      <c r="E42" s="115"/>
      <c r="F42" s="57"/>
      <c r="G42" s="111">
        <v>1595</v>
      </c>
      <c r="H42" s="111"/>
      <c r="I42" s="111"/>
      <c r="J42" s="111"/>
      <c r="K42" s="111"/>
      <c r="L42" s="111">
        <f t="shared" si="0"/>
        <v>4693</v>
      </c>
      <c r="M42" s="111"/>
      <c r="N42" s="111"/>
      <c r="O42" s="111"/>
      <c r="P42" s="111"/>
      <c r="Q42" s="111">
        <v>2352</v>
      </c>
      <c r="R42" s="111"/>
      <c r="S42" s="111"/>
      <c r="T42" s="111"/>
      <c r="U42" s="111">
        <v>2341</v>
      </c>
      <c r="V42" s="111"/>
      <c r="W42" s="111"/>
      <c r="X42" s="111"/>
      <c r="Y42" s="113">
        <v>4.07</v>
      </c>
      <c r="Z42" s="113"/>
      <c r="AA42" s="113"/>
      <c r="AB42" s="113"/>
      <c r="AC42" s="113"/>
      <c r="AD42" s="114">
        <f t="shared" si="1"/>
        <v>1153.071253071253</v>
      </c>
      <c r="AE42" s="114"/>
      <c r="AF42" s="114"/>
      <c r="AG42" s="114"/>
    </row>
    <row r="43" spans="1:33" s="34" customFormat="1" ht="13.5" customHeight="1">
      <c r="A43" s="57"/>
      <c r="B43" s="115" t="s">
        <v>36</v>
      </c>
      <c r="C43" s="115"/>
      <c r="D43" s="115"/>
      <c r="E43" s="115"/>
      <c r="F43" s="57"/>
      <c r="G43" s="111">
        <v>796</v>
      </c>
      <c r="H43" s="111"/>
      <c r="I43" s="111"/>
      <c r="J43" s="111"/>
      <c r="K43" s="111"/>
      <c r="L43" s="111">
        <f t="shared" si="0"/>
        <v>2766</v>
      </c>
      <c r="M43" s="111"/>
      <c r="N43" s="111"/>
      <c r="O43" s="111"/>
      <c r="P43" s="111"/>
      <c r="Q43" s="111">
        <v>1376</v>
      </c>
      <c r="R43" s="111"/>
      <c r="S43" s="111"/>
      <c r="T43" s="111"/>
      <c r="U43" s="111">
        <v>1390</v>
      </c>
      <c r="V43" s="111"/>
      <c r="W43" s="111"/>
      <c r="X43" s="111"/>
      <c r="Y43" s="113">
        <v>3.35</v>
      </c>
      <c r="Z43" s="113"/>
      <c r="AA43" s="113"/>
      <c r="AB43" s="113"/>
      <c r="AC43" s="113"/>
      <c r="AD43" s="114">
        <f t="shared" si="1"/>
        <v>825.6716417910447</v>
      </c>
      <c r="AE43" s="114"/>
      <c r="AF43" s="114"/>
      <c r="AG43" s="114"/>
    </row>
    <row r="44" spans="1:33" s="34" customFormat="1" ht="13.5" customHeight="1">
      <c r="A44" s="57"/>
      <c r="B44" s="115" t="s">
        <v>37</v>
      </c>
      <c r="C44" s="115"/>
      <c r="D44" s="115"/>
      <c r="E44" s="115"/>
      <c r="F44" s="57"/>
      <c r="G44" s="111">
        <v>616</v>
      </c>
      <c r="H44" s="111"/>
      <c r="I44" s="111"/>
      <c r="J44" s="111"/>
      <c r="K44" s="111"/>
      <c r="L44" s="111">
        <f t="shared" si="0"/>
        <v>1979</v>
      </c>
      <c r="M44" s="111"/>
      <c r="N44" s="111"/>
      <c r="O44" s="111"/>
      <c r="P44" s="111"/>
      <c r="Q44" s="111">
        <v>961</v>
      </c>
      <c r="R44" s="111"/>
      <c r="S44" s="111"/>
      <c r="T44" s="111"/>
      <c r="U44" s="111">
        <v>1018</v>
      </c>
      <c r="V44" s="111"/>
      <c r="W44" s="111"/>
      <c r="X44" s="111"/>
      <c r="Y44" s="113">
        <v>3.25</v>
      </c>
      <c r="Z44" s="113"/>
      <c r="AA44" s="113"/>
      <c r="AB44" s="113"/>
      <c r="AC44" s="113"/>
      <c r="AD44" s="114">
        <f t="shared" si="1"/>
        <v>608.9230769230769</v>
      </c>
      <c r="AE44" s="114"/>
      <c r="AF44" s="114"/>
      <c r="AG44" s="114"/>
    </row>
    <row r="45" spans="1:33" s="34" customFormat="1" ht="13.5" customHeight="1">
      <c r="A45" s="57"/>
      <c r="B45" s="115" t="s">
        <v>38</v>
      </c>
      <c r="C45" s="115"/>
      <c r="D45" s="115"/>
      <c r="E45" s="115"/>
      <c r="F45" s="57"/>
      <c r="G45" s="111">
        <v>457</v>
      </c>
      <c r="H45" s="111"/>
      <c r="I45" s="111"/>
      <c r="J45" s="111"/>
      <c r="K45" s="111"/>
      <c r="L45" s="111">
        <f t="shared" si="0"/>
        <v>1714</v>
      </c>
      <c r="M45" s="111"/>
      <c r="N45" s="111"/>
      <c r="O45" s="111"/>
      <c r="P45" s="111"/>
      <c r="Q45" s="111">
        <v>836</v>
      </c>
      <c r="R45" s="111"/>
      <c r="S45" s="111"/>
      <c r="T45" s="111"/>
      <c r="U45" s="111">
        <v>878</v>
      </c>
      <c r="V45" s="111"/>
      <c r="W45" s="111"/>
      <c r="X45" s="111"/>
      <c r="Y45" s="113">
        <v>5.19</v>
      </c>
      <c r="Z45" s="113"/>
      <c r="AA45" s="113"/>
      <c r="AB45" s="113"/>
      <c r="AC45" s="113"/>
      <c r="AD45" s="114">
        <f t="shared" si="1"/>
        <v>330.2504816955684</v>
      </c>
      <c r="AE45" s="114"/>
      <c r="AF45" s="114"/>
      <c r="AG45" s="114"/>
    </row>
    <row r="46" spans="1:33" s="34" customFormat="1" ht="13.5" customHeight="1">
      <c r="A46" s="57"/>
      <c r="B46" s="115" t="s">
        <v>39</v>
      </c>
      <c r="C46" s="115"/>
      <c r="D46" s="115"/>
      <c r="E46" s="115"/>
      <c r="F46" s="57"/>
      <c r="G46" s="111">
        <v>575</v>
      </c>
      <c r="H46" s="111"/>
      <c r="I46" s="111"/>
      <c r="J46" s="111"/>
      <c r="K46" s="111"/>
      <c r="L46" s="111">
        <f t="shared" si="0"/>
        <v>2133</v>
      </c>
      <c r="M46" s="111"/>
      <c r="N46" s="111"/>
      <c r="O46" s="111"/>
      <c r="P46" s="111"/>
      <c r="Q46" s="111">
        <v>1032</v>
      </c>
      <c r="R46" s="111"/>
      <c r="S46" s="111"/>
      <c r="T46" s="111"/>
      <c r="U46" s="111">
        <v>1101</v>
      </c>
      <c r="V46" s="111"/>
      <c r="W46" s="111"/>
      <c r="X46" s="111"/>
      <c r="Y46" s="113">
        <v>8.65</v>
      </c>
      <c r="Z46" s="113"/>
      <c r="AA46" s="113"/>
      <c r="AB46" s="113"/>
      <c r="AC46" s="113"/>
      <c r="AD46" s="114">
        <f t="shared" si="1"/>
        <v>246.58959537572252</v>
      </c>
      <c r="AE46" s="114"/>
      <c r="AF46" s="114"/>
      <c r="AG46" s="114"/>
    </row>
    <row r="47" spans="1:33" s="34" customFormat="1" ht="13.5" customHeight="1">
      <c r="A47" s="57"/>
      <c r="B47" s="115" t="s">
        <v>40</v>
      </c>
      <c r="C47" s="115"/>
      <c r="D47" s="115"/>
      <c r="E47" s="115"/>
      <c r="F47" s="57"/>
      <c r="G47" s="111">
        <v>382</v>
      </c>
      <c r="H47" s="111"/>
      <c r="I47" s="111"/>
      <c r="J47" s="111"/>
      <c r="K47" s="111"/>
      <c r="L47" s="111">
        <f t="shared" si="0"/>
        <v>1472</v>
      </c>
      <c r="M47" s="111"/>
      <c r="N47" s="111"/>
      <c r="O47" s="111"/>
      <c r="P47" s="111"/>
      <c r="Q47" s="111">
        <v>687</v>
      </c>
      <c r="R47" s="111"/>
      <c r="S47" s="111"/>
      <c r="T47" s="111"/>
      <c r="U47" s="111">
        <v>785</v>
      </c>
      <c r="V47" s="111"/>
      <c r="W47" s="111"/>
      <c r="X47" s="111"/>
      <c r="Y47" s="113">
        <v>4.88</v>
      </c>
      <c r="Z47" s="113"/>
      <c r="AA47" s="113"/>
      <c r="AB47" s="113"/>
      <c r="AC47" s="113"/>
      <c r="AD47" s="114">
        <f t="shared" si="1"/>
        <v>301.6393442622951</v>
      </c>
      <c r="AE47" s="114"/>
      <c r="AF47" s="114"/>
      <c r="AG47" s="114"/>
    </row>
    <row r="48" spans="1:33" s="34" customFormat="1" ht="13.5" customHeight="1">
      <c r="A48" s="57"/>
      <c r="B48" s="115" t="s">
        <v>41</v>
      </c>
      <c r="C48" s="115"/>
      <c r="D48" s="115"/>
      <c r="E48" s="115"/>
      <c r="F48" s="57"/>
      <c r="G48" s="111">
        <v>386</v>
      </c>
      <c r="H48" s="111"/>
      <c r="I48" s="111"/>
      <c r="J48" s="111"/>
      <c r="K48" s="111"/>
      <c r="L48" s="111">
        <f t="shared" si="0"/>
        <v>1461</v>
      </c>
      <c r="M48" s="111"/>
      <c r="N48" s="111"/>
      <c r="O48" s="111"/>
      <c r="P48" s="111"/>
      <c r="Q48" s="111">
        <v>703</v>
      </c>
      <c r="R48" s="111"/>
      <c r="S48" s="111"/>
      <c r="T48" s="111"/>
      <c r="U48" s="111">
        <v>758</v>
      </c>
      <c r="V48" s="111"/>
      <c r="W48" s="111"/>
      <c r="X48" s="111"/>
      <c r="Y48" s="113">
        <v>9.46</v>
      </c>
      <c r="Z48" s="113"/>
      <c r="AA48" s="113"/>
      <c r="AB48" s="113"/>
      <c r="AC48" s="113"/>
      <c r="AD48" s="114">
        <f t="shared" si="1"/>
        <v>154.4397463002114</v>
      </c>
      <c r="AE48" s="114"/>
      <c r="AF48" s="114"/>
      <c r="AG48" s="114"/>
    </row>
    <row r="49" spans="1:33" s="34" customFormat="1" ht="13.5" customHeight="1">
      <c r="A49" s="57"/>
      <c r="B49" s="115" t="s">
        <v>42</v>
      </c>
      <c r="C49" s="115"/>
      <c r="D49" s="115"/>
      <c r="E49" s="115"/>
      <c r="F49" s="57"/>
      <c r="G49" s="111">
        <v>196</v>
      </c>
      <c r="H49" s="111"/>
      <c r="I49" s="111"/>
      <c r="J49" s="111"/>
      <c r="K49" s="111"/>
      <c r="L49" s="111">
        <f t="shared" si="0"/>
        <v>583</v>
      </c>
      <c r="M49" s="111"/>
      <c r="N49" s="111"/>
      <c r="O49" s="111"/>
      <c r="P49" s="111"/>
      <c r="Q49" s="111">
        <v>274</v>
      </c>
      <c r="R49" s="111"/>
      <c r="S49" s="111"/>
      <c r="T49" s="111"/>
      <c r="U49" s="111">
        <v>309</v>
      </c>
      <c r="V49" s="111"/>
      <c r="W49" s="111"/>
      <c r="X49" s="111"/>
      <c r="Y49" s="113">
        <v>14.45</v>
      </c>
      <c r="Z49" s="113"/>
      <c r="AA49" s="113"/>
      <c r="AB49" s="113"/>
      <c r="AC49" s="113"/>
      <c r="AD49" s="114">
        <f t="shared" si="1"/>
        <v>40.346020761245676</v>
      </c>
      <c r="AE49" s="114"/>
      <c r="AF49" s="114"/>
      <c r="AG49" s="114"/>
    </row>
    <row r="50" spans="1:33" s="34" customFormat="1" ht="13.5" customHeight="1">
      <c r="A50" s="57"/>
      <c r="B50" s="115" t="s">
        <v>43</v>
      </c>
      <c r="C50" s="115"/>
      <c r="D50" s="115"/>
      <c r="E50" s="115"/>
      <c r="F50" s="57"/>
      <c r="G50" s="111">
        <v>754</v>
      </c>
      <c r="H50" s="111"/>
      <c r="I50" s="111"/>
      <c r="J50" s="111"/>
      <c r="K50" s="111"/>
      <c r="L50" s="111">
        <f t="shared" si="0"/>
        <v>2469</v>
      </c>
      <c r="M50" s="111"/>
      <c r="N50" s="111"/>
      <c r="O50" s="111"/>
      <c r="P50" s="111"/>
      <c r="Q50" s="111">
        <v>1189</v>
      </c>
      <c r="R50" s="111"/>
      <c r="S50" s="111"/>
      <c r="T50" s="111"/>
      <c r="U50" s="111">
        <v>1280</v>
      </c>
      <c r="V50" s="111"/>
      <c r="W50" s="111"/>
      <c r="X50" s="111"/>
      <c r="Y50" s="113">
        <v>15.06</v>
      </c>
      <c r="Z50" s="113"/>
      <c r="AA50" s="113"/>
      <c r="AB50" s="113"/>
      <c r="AC50" s="113"/>
      <c r="AD50" s="114">
        <f t="shared" si="1"/>
        <v>163.9442231075697</v>
      </c>
      <c r="AE50" s="114"/>
      <c r="AF50" s="114"/>
      <c r="AG50" s="114"/>
    </row>
    <row r="51" spans="1:33" s="34" customFormat="1" ht="13.5" customHeight="1">
      <c r="A51" s="57"/>
      <c r="B51" s="115" t="s">
        <v>44</v>
      </c>
      <c r="C51" s="115"/>
      <c r="D51" s="115"/>
      <c r="E51" s="115"/>
      <c r="F51" s="57"/>
      <c r="G51" s="111">
        <v>693</v>
      </c>
      <c r="H51" s="111"/>
      <c r="I51" s="111"/>
      <c r="J51" s="111"/>
      <c r="K51" s="111"/>
      <c r="L51" s="111">
        <f t="shared" si="0"/>
        <v>2312</v>
      </c>
      <c r="M51" s="111"/>
      <c r="N51" s="111"/>
      <c r="O51" s="111"/>
      <c r="P51" s="111"/>
      <c r="Q51" s="111">
        <v>1128</v>
      </c>
      <c r="R51" s="111"/>
      <c r="S51" s="111"/>
      <c r="T51" s="111"/>
      <c r="U51" s="111">
        <v>1184</v>
      </c>
      <c r="V51" s="111"/>
      <c r="W51" s="111"/>
      <c r="X51" s="111"/>
      <c r="Y51" s="113">
        <v>2.82</v>
      </c>
      <c r="Z51" s="113"/>
      <c r="AA51" s="113"/>
      <c r="AB51" s="113"/>
      <c r="AC51" s="113"/>
      <c r="AD51" s="114">
        <f t="shared" si="1"/>
        <v>819.8581560283689</v>
      </c>
      <c r="AE51" s="114"/>
      <c r="AF51" s="114"/>
      <c r="AG51" s="114"/>
    </row>
    <row r="52" spans="1:34" s="34" customFormat="1" ht="13.5" customHeight="1">
      <c r="A52" s="57"/>
      <c r="B52" s="115" t="s">
        <v>45</v>
      </c>
      <c r="C52" s="115"/>
      <c r="D52" s="115"/>
      <c r="E52" s="115"/>
      <c r="F52" s="57"/>
      <c r="G52" s="111">
        <v>271</v>
      </c>
      <c r="H52" s="111"/>
      <c r="I52" s="111"/>
      <c r="J52" s="111"/>
      <c r="K52" s="111"/>
      <c r="L52" s="111">
        <f t="shared" si="0"/>
        <v>970</v>
      </c>
      <c r="M52" s="111"/>
      <c r="N52" s="111"/>
      <c r="O52" s="111"/>
      <c r="P52" s="111"/>
      <c r="Q52" s="111">
        <v>450</v>
      </c>
      <c r="R52" s="111"/>
      <c r="S52" s="111"/>
      <c r="T52" s="111"/>
      <c r="U52" s="111">
        <v>520</v>
      </c>
      <c r="V52" s="111"/>
      <c r="W52" s="111"/>
      <c r="X52" s="111"/>
      <c r="Y52" s="113">
        <v>9.67</v>
      </c>
      <c r="Z52" s="113"/>
      <c r="AA52" s="113"/>
      <c r="AB52" s="113"/>
      <c r="AC52" s="113"/>
      <c r="AD52" s="114">
        <f t="shared" si="1"/>
        <v>100.31023784901758</v>
      </c>
      <c r="AE52" s="114"/>
      <c r="AF52" s="114"/>
      <c r="AG52" s="114"/>
      <c r="AH52" s="37"/>
    </row>
    <row r="53" spans="1:34" s="34" customFormat="1" ht="13.5" customHeight="1" thickBot="1">
      <c r="A53" s="59"/>
      <c r="B53" s="145" t="s">
        <v>46</v>
      </c>
      <c r="C53" s="145"/>
      <c r="D53" s="145"/>
      <c r="E53" s="145"/>
      <c r="F53" s="59"/>
      <c r="G53" s="112">
        <v>322</v>
      </c>
      <c r="H53" s="112"/>
      <c r="I53" s="112"/>
      <c r="J53" s="112"/>
      <c r="K53" s="112"/>
      <c r="L53" s="112">
        <f t="shared" si="0"/>
        <v>1201</v>
      </c>
      <c r="M53" s="112"/>
      <c r="N53" s="112"/>
      <c r="O53" s="112"/>
      <c r="P53" s="112"/>
      <c r="Q53" s="112">
        <v>583</v>
      </c>
      <c r="R53" s="112"/>
      <c r="S53" s="112"/>
      <c r="T53" s="112"/>
      <c r="U53" s="112">
        <v>618</v>
      </c>
      <c r="V53" s="112"/>
      <c r="W53" s="112"/>
      <c r="X53" s="112"/>
      <c r="Y53" s="109">
        <v>3.22</v>
      </c>
      <c r="Z53" s="109"/>
      <c r="AA53" s="109"/>
      <c r="AB53" s="109"/>
      <c r="AC53" s="109"/>
      <c r="AD53" s="110">
        <f t="shared" si="1"/>
        <v>372.9813664596273</v>
      </c>
      <c r="AE53" s="110"/>
      <c r="AF53" s="110"/>
      <c r="AG53" s="110"/>
      <c r="AH53" s="60"/>
    </row>
    <row r="54" spans="1:31" s="61" customFormat="1" ht="16.5" customHeight="1">
      <c r="A54" s="108" t="s">
        <v>47</v>
      </c>
      <c r="B54" s="108"/>
      <c r="C54" s="108"/>
      <c r="D54" s="108"/>
      <c r="E54" s="108"/>
      <c r="F54" s="108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5" customFormat="1" ht="16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s="25" customFormat="1" ht="16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s="25" customFormat="1" ht="16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s="25" customFormat="1" ht="16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5" customFormat="1" ht="16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s="25" customFormat="1" ht="16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s="25" customFormat="1" ht="16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5" customFormat="1" ht="16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s="25" customFormat="1" ht="16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s="25" customFormat="1" ht="16.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25" customFormat="1" ht="21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5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s="25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s="25" customFormat="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s="25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s="25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s="25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s="25" customFormat="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s="25" customFormat="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s="25" customFormat="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s="25" customFormat="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s="25" customFormat="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5" customFormat="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s="25" customFormat="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s="25" customFormat="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s="25" customFormat="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s="25" customFormat="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5" customFormat="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5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5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5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5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5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5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5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5" customFormat="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5" customFormat="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5" customFormat="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5" customFormat="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5" customFormat="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5" customFormat="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5" customFormat="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5" customFormat="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25" customFormat="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5" customFormat="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5" customFormat="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5" customFormat="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5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5" customFormat="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5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5" customFormat="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5" customFormat="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5" customFormat="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5" customFormat="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5" customFormat="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5" customFormat="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5" customFormat="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5" customFormat="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5" customFormat="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5" customFormat="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</sheetData>
  <mergeCells count="241">
    <mergeCell ref="V25:Z25"/>
    <mergeCell ref="B21:E21"/>
    <mergeCell ref="B23:E23"/>
    <mergeCell ref="B25:E25"/>
    <mergeCell ref="O24:S24"/>
    <mergeCell ref="V24:Z24"/>
    <mergeCell ref="E22:F22"/>
    <mergeCell ref="A24:C24"/>
    <mergeCell ref="E24:F24"/>
    <mergeCell ref="A26:AE26"/>
    <mergeCell ref="H21:L21"/>
    <mergeCell ref="H23:L23"/>
    <mergeCell ref="H25:L25"/>
    <mergeCell ref="O21:S21"/>
    <mergeCell ref="O23:S23"/>
    <mergeCell ref="O25:S25"/>
    <mergeCell ref="V21:Z21"/>
    <mergeCell ref="V23:Z23"/>
    <mergeCell ref="H24:L24"/>
    <mergeCell ref="AC20:AG20"/>
    <mergeCell ref="AC24:AG24"/>
    <mergeCell ref="H22:L22"/>
    <mergeCell ref="O22:S22"/>
    <mergeCell ref="V22:Z22"/>
    <mergeCell ref="AC22:AG22"/>
    <mergeCell ref="V18:Z18"/>
    <mergeCell ref="V19:Z19"/>
    <mergeCell ref="H20:L20"/>
    <mergeCell ref="O20:S20"/>
    <mergeCell ref="V20:Z20"/>
    <mergeCell ref="H18:L18"/>
    <mergeCell ref="H19:L19"/>
    <mergeCell ref="O18:S18"/>
    <mergeCell ref="O19:S19"/>
    <mergeCell ref="B52:E52"/>
    <mergeCell ref="B53:E53"/>
    <mergeCell ref="B35:E35"/>
    <mergeCell ref="B36:E36"/>
    <mergeCell ref="B37:E37"/>
    <mergeCell ref="B38:E38"/>
    <mergeCell ref="B41:E41"/>
    <mergeCell ref="B42:E42"/>
    <mergeCell ref="B43:E43"/>
    <mergeCell ref="B44:E44"/>
    <mergeCell ref="E12:F12"/>
    <mergeCell ref="B33:E33"/>
    <mergeCell ref="B34:E34"/>
    <mergeCell ref="A27:AE27"/>
    <mergeCell ref="G31:K32"/>
    <mergeCell ref="L32:P32"/>
    <mergeCell ref="Q32:T32"/>
    <mergeCell ref="U32:X32"/>
    <mergeCell ref="Y31:AC32"/>
    <mergeCell ref="A18:F19"/>
    <mergeCell ref="AA8:AD9"/>
    <mergeCell ref="A1:AH3"/>
    <mergeCell ref="A28:AH29"/>
    <mergeCell ref="G10:J10"/>
    <mergeCell ref="G11:J11"/>
    <mergeCell ref="K10:N10"/>
    <mergeCell ref="K11:N11"/>
    <mergeCell ref="G8:R8"/>
    <mergeCell ref="K9:N9"/>
    <mergeCell ref="AA10:AD10"/>
    <mergeCell ref="AE10:AH10"/>
    <mergeCell ref="AE11:AH11"/>
    <mergeCell ref="A10:C10"/>
    <mergeCell ref="G12:J12"/>
    <mergeCell ref="AE12:AH12"/>
    <mergeCell ref="AA11:AD11"/>
    <mergeCell ref="W11:Z11"/>
    <mergeCell ref="W12:Z12"/>
    <mergeCell ref="AA12:AD12"/>
    <mergeCell ref="E11:F11"/>
    <mergeCell ref="E10:F10"/>
    <mergeCell ref="L31:X31"/>
    <mergeCell ref="S10:V10"/>
    <mergeCell ref="S11:V11"/>
    <mergeCell ref="O10:R10"/>
    <mergeCell ref="O11:R11"/>
    <mergeCell ref="W10:Z10"/>
    <mergeCell ref="K12:N12"/>
    <mergeCell ref="O12:R12"/>
    <mergeCell ref="S12:V12"/>
    <mergeCell ref="A13:AE13"/>
    <mergeCell ref="Q33:T33"/>
    <mergeCell ref="U33:X33"/>
    <mergeCell ref="Y33:AC33"/>
    <mergeCell ref="AD33:AG33"/>
    <mergeCell ref="AD31:AH32"/>
    <mergeCell ref="A20:C20"/>
    <mergeCell ref="E20:F20"/>
    <mergeCell ref="A22:C22"/>
    <mergeCell ref="AB18:AH19"/>
    <mergeCell ref="A31:F32"/>
    <mergeCell ref="B39:E39"/>
    <mergeCell ref="B40:E40"/>
    <mergeCell ref="L33:P33"/>
    <mergeCell ref="L34:P34"/>
    <mergeCell ref="L36:P36"/>
    <mergeCell ref="L37:P37"/>
    <mergeCell ref="L38:P38"/>
    <mergeCell ref="L39:P39"/>
    <mergeCell ref="B45:E45"/>
    <mergeCell ref="B46:E46"/>
    <mergeCell ref="B47:E47"/>
    <mergeCell ref="B48:E48"/>
    <mergeCell ref="B49:E49"/>
    <mergeCell ref="B50:E50"/>
    <mergeCell ref="B51:E51"/>
    <mergeCell ref="G33:K33"/>
    <mergeCell ref="G34:K34"/>
    <mergeCell ref="G36:K36"/>
    <mergeCell ref="G37:K37"/>
    <mergeCell ref="G38:K38"/>
    <mergeCell ref="G39:K39"/>
    <mergeCell ref="G42:K42"/>
    <mergeCell ref="U34:X34"/>
    <mergeCell ref="Y34:AC34"/>
    <mergeCell ref="AD34:AG34"/>
    <mergeCell ref="G35:K35"/>
    <mergeCell ref="L35:P35"/>
    <mergeCell ref="Q35:T35"/>
    <mergeCell ref="U35:X35"/>
    <mergeCell ref="Y35:AC35"/>
    <mergeCell ref="AD35:AG35"/>
    <mergeCell ref="Q34:T34"/>
    <mergeCell ref="U36:X36"/>
    <mergeCell ref="Y36:AC36"/>
    <mergeCell ref="AD36:AG36"/>
    <mergeCell ref="Q37:T37"/>
    <mergeCell ref="U37:X37"/>
    <mergeCell ref="Y37:AC37"/>
    <mergeCell ref="AD37:AG37"/>
    <mergeCell ref="Q36:T36"/>
    <mergeCell ref="Y40:AC40"/>
    <mergeCell ref="AD40:AG40"/>
    <mergeCell ref="AD38:AG38"/>
    <mergeCell ref="AD39:AG39"/>
    <mergeCell ref="Q39:T39"/>
    <mergeCell ref="U39:X39"/>
    <mergeCell ref="Y38:AC38"/>
    <mergeCell ref="Y39:AC39"/>
    <mergeCell ref="Q38:T38"/>
    <mergeCell ref="U38:X38"/>
    <mergeCell ref="Y41:AC41"/>
    <mergeCell ref="AD41:AG41"/>
    <mergeCell ref="G40:K40"/>
    <mergeCell ref="L40:P40"/>
    <mergeCell ref="G41:K41"/>
    <mergeCell ref="L41:P41"/>
    <mergeCell ref="Q41:T41"/>
    <mergeCell ref="U41:X41"/>
    <mergeCell ref="Q40:T40"/>
    <mergeCell ref="U40:X40"/>
    <mergeCell ref="L42:P42"/>
    <mergeCell ref="Q42:T42"/>
    <mergeCell ref="U42:X42"/>
    <mergeCell ref="Y44:AC44"/>
    <mergeCell ref="Y42:AC42"/>
    <mergeCell ref="G44:K44"/>
    <mergeCell ref="L44:P44"/>
    <mergeCell ref="Q44:T44"/>
    <mergeCell ref="U44:X44"/>
    <mergeCell ref="G43:K43"/>
    <mergeCell ref="L43:P43"/>
    <mergeCell ref="Q43:T43"/>
    <mergeCell ref="U43:X43"/>
    <mergeCell ref="AD42:AG42"/>
    <mergeCell ref="Y43:AC43"/>
    <mergeCell ref="AD43:AG43"/>
    <mergeCell ref="Y45:AC45"/>
    <mergeCell ref="AD45:AG45"/>
    <mergeCell ref="AD44:AG44"/>
    <mergeCell ref="G45:K45"/>
    <mergeCell ref="L45:P45"/>
    <mergeCell ref="Q45:T45"/>
    <mergeCell ref="U45:X45"/>
    <mergeCell ref="G46:K46"/>
    <mergeCell ref="L46:P46"/>
    <mergeCell ref="Q46:T46"/>
    <mergeCell ref="U46:X46"/>
    <mergeCell ref="Y48:AC48"/>
    <mergeCell ref="AD48:AG48"/>
    <mergeCell ref="G47:K47"/>
    <mergeCell ref="L47:P47"/>
    <mergeCell ref="Q47:T47"/>
    <mergeCell ref="U47:X47"/>
    <mergeCell ref="Y46:AC46"/>
    <mergeCell ref="AD46:AG46"/>
    <mergeCell ref="Y47:AC47"/>
    <mergeCell ref="AD47:AG47"/>
    <mergeCell ref="Y49:AC49"/>
    <mergeCell ref="AD49:AG49"/>
    <mergeCell ref="G48:K48"/>
    <mergeCell ref="L48:P48"/>
    <mergeCell ref="G49:K49"/>
    <mergeCell ref="L49:P49"/>
    <mergeCell ref="Q49:T49"/>
    <mergeCell ref="U49:X49"/>
    <mergeCell ref="Q48:T48"/>
    <mergeCell ref="U48:X48"/>
    <mergeCell ref="G50:K50"/>
    <mergeCell ref="L50:P50"/>
    <mergeCell ref="Q50:T50"/>
    <mergeCell ref="U50:X50"/>
    <mergeCell ref="G51:K51"/>
    <mergeCell ref="L51:P51"/>
    <mergeCell ref="Q51:T51"/>
    <mergeCell ref="U51:X51"/>
    <mergeCell ref="U52:X52"/>
    <mergeCell ref="Y50:AC50"/>
    <mergeCell ref="AD50:AG50"/>
    <mergeCell ref="Y51:AC51"/>
    <mergeCell ref="AD51:AG51"/>
    <mergeCell ref="Y52:AC52"/>
    <mergeCell ref="AD52:AG52"/>
    <mergeCell ref="A54:F54"/>
    <mergeCell ref="Y53:AC53"/>
    <mergeCell ref="AD53:AG53"/>
    <mergeCell ref="G52:K52"/>
    <mergeCell ref="L52:P52"/>
    <mergeCell ref="G53:K53"/>
    <mergeCell ref="L53:P53"/>
    <mergeCell ref="Q53:T53"/>
    <mergeCell ref="U53:X53"/>
    <mergeCell ref="Q52:T52"/>
    <mergeCell ref="Y30:AH30"/>
    <mergeCell ref="A11:C11"/>
    <mergeCell ref="A12:C12"/>
    <mergeCell ref="A5:AH6"/>
    <mergeCell ref="AE8:AH9"/>
    <mergeCell ref="A8:F9"/>
    <mergeCell ref="G9:J9"/>
    <mergeCell ref="O9:R9"/>
    <mergeCell ref="S8:V9"/>
    <mergeCell ref="W8:Z9"/>
    <mergeCell ref="G30:K30"/>
    <mergeCell ref="Q30:T30"/>
    <mergeCell ref="L30:P30"/>
    <mergeCell ref="U30:X30"/>
  </mergeCells>
  <printOptions/>
  <pageMargins left="0.3937007874015748" right="0.9055118110236221" top="0.7874015748031497" bottom="0.7874015748031497" header="0.5905511811023623" footer="0.5905511811023623"/>
  <pageSetup horizontalDpi="300" verticalDpi="300" orientation="portrait" paperSize="9" r:id="rId2"/>
  <headerFooter alignWithMargins="0">
    <oddHeader>&amp;L&amp;"ＭＳ Ｐゴシック,太字"&amp;10人　　口</oddHeader>
    <oddFooter>&amp;C&amp;"ＭＳ 明朝,標準"&amp;10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view="pageBreakPreview" zoomScaleSheetLayoutView="100" workbookViewId="0" topLeftCell="A1">
      <selection activeCell="G20" sqref="G20"/>
    </sheetView>
  </sheetViews>
  <sheetFormatPr defaultColWidth="9.00390625" defaultRowHeight="13.5"/>
  <cols>
    <col min="1" max="1" width="1.25" style="27" customWidth="1"/>
    <col min="2" max="2" width="13.75390625" style="27" customWidth="1"/>
    <col min="3" max="3" width="1.25" style="27" customWidth="1"/>
    <col min="4" max="4" width="10.25390625" style="27" customWidth="1"/>
    <col min="5" max="9" width="10.25390625" style="62" customWidth="1"/>
    <col min="10" max="16384" width="9.00390625" style="28" customWidth="1"/>
  </cols>
  <sheetData>
    <row r="1" spans="1:6" ht="13.5" customHeight="1">
      <c r="A1" s="95"/>
      <c r="B1" s="95"/>
      <c r="C1" s="95"/>
      <c r="D1" s="95"/>
      <c r="E1" s="95"/>
      <c r="F1" s="95"/>
    </row>
    <row r="2" spans="1:9" ht="13.5" customHeight="1">
      <c r="A2" s="95"/>
      <c r="B2" s="95"/>
      <c r="C2" s="95"/>
      <c r="D2" s="95"/>
      <c r="E2" s="95"/>
      <c r="F2" s="95"/>
      <c r="G2" s="63"/>
      <c r="H2" s="150" t="s">
        <v>59</v>
      </c>
      <c r="I2" s="150"/>
    </row>
    <row r="3" spans="1:9" s="33" customFormat="1" ht="15" customHeight="1" thickBot="1">
      <c r="A3" s="30"/>
      <c r="B3" s="29" t="s">
        <v>78</v>
      </c>
      <c r="C3" s="30"/>
      <c r="D3" s="30"/>
      <c r="E3" s="30"/>
      <c r="F3" s="30"/>
      <c r="G3" s="64"/>
      <c r="H3" s="158" t="s">
        <v>60</v>
      </c>
      <c r="I3" s="158"/>
    </row>
    <row r="4" spans="1:9" s="33" customFormat="1" ht="22.5" customHeight="1">
      <c r="A4" s="151" t="s">
        <v>48</v>
      </c>
      <c r="B4" s="151"/>
      <c r="C4" s="152"/>
      <c r="D4" s="155" t="s">
        <v>6</v>
      </c>
      <c r="E4" s="155" t="s">
        <v>49</v>
      </c>
      <c r="F4" s="155" t="s">
        <v>50</v>
      </c>
      <c r="G4" s="155"/>
      <c r="H4" s="155" t="s">
        <v>51</v>
      </c>
      <c r="I4" s="157"/>
    </row>
    <row r="5" spans="1:9" s="33" customFormat="1" ht="22.5" customHeight="1">
      <c r="A5" s="153"/>
      <c r="B5" s="153"/>
      <c r="C5" s="154"/>
      <c r="D5" s="156"/>
      <c r="E5" s="156"/>
      <c r="F5" s="65" t="s">
        <v>9</v>
      </c>
      <c r="G5" s="65" t="s">
        <v>10</v>
      </c>
      <c r="H5" s="65" t="s">
        <v>9</v>
      </c>
      <c r="I5" s="66" t="s">
        <v>10</v>
      </c>
    </row>
    <row r="6" spans="1:9" s="74" customFormat="1" ht="22.5" customHeight="1">
      <c r="A6" s="67"/>
      <c r="B6" s="68" t="s">
        <v>52</v>
      </c>
      <c r="C6" s="69"/>
      <c r="D6" s="70">
        <f aca="true" t="shared" si="0" ref="D6:I6">SUM(D7:D25)</f>
        <v>541</v>
      </c>
      <c r="E6" s="71">
        <f t="shared" si="0"/>
        <v>654</v>
      </c>
      <c r="F6" s="70">
        <f t="shared" si="0"/>
        <v>25</v>
      </c>
      <c r="G6" s="71">
        <f t="shared" si="0"/>
        <v>18</v>
      </c>
      <c r="H6" s="72">
        <f t="shared" si="0"/>
        <v>340</v>
      </c>
      <c r="I6" s="73">
        <f t="shared" si="0"/>
        <v>271</v>
      </c>
    </row>
    <row r="7" spans="1:9" s="33" customFormat="1" ht="22.5" customHeight="1">
      <c r="A7" s="75"/>
      <c r="B7" s="76" t="s">
        <v>79</v>
      </c>
      <c r="C7" s="77"/>
      <c r="D7" s="78">
        <v>103</v>
      </c>
      <c r="E7" s="79">
        <f aca="true" t="shared" si="1" ref="E7:E25">SUM(F7:I7)</f>
        <v>181</v>
      </c>
      <c r="F7" s="79">
        <v>17</v>
      </c>
      <c r="G7" s="79">
        <v>14</v>
      </c>
      <c r="H7" s="79">
        <v>76</v>
      </c>
      <c r="I7" s="78">
        <v>74</v>
      </c>
    </row>
    <row r="8" spans="1:9" s="33" customFormat="1" ht="22.5" customHeight="1">
      <c r="A8" s="75"/>
      <c r="B8" s="76" t="s">
        <v>80</v>
      </c>
      <c r="C8" s="77"/>
      <c r="D8" s="78">
        <v>2</v>
      </c>
      <c r="E8" s="79">
        <f t="shared" si="1"/>
        <v>2</v>
      </c>
      <c r="F8" s="80" t="s">
        <v>81</v>
      </c>
      <c r="G8" s="80" t="s">
        <v>81</v>
      </c>
      <c r="H8" s="79">
        <v>2</v>
      </c>
      <c r="I8" s="78" t="s">
        <v>81</v>
      </c>
    </row>
    <row r="9" spans="1:9" s="33" customFormat="1" ht="22.5" customHeight="1">
      <c r="A9" s="75"/>
      <c r="B9" s="76" t="s">
        <v>53</v>
      </c>
      <c r="C9" s="77"/>
      <c r="D9" s="78">
        <v>344</v>
      </c>
      <c r="E9" s="79">
        <f t="shared" si="1"/>
        <v>372</v>
      </c>
      <c r="F9" s="79">
        <v>6</v>
      </c>
      <c r="G9" s="79">
        <v>4</v>
      </c>
      <c r="H9" s="79">
        <v>229</v>
      </c>
      <c r="I9" s="78">
        <v>133</v>
      </c>
    </row>
    <row r="10" spans="1:9" s="33" customFormat="1" ht="22.5" customHeight="1">
      <c r="A10" s="75"/>
      <c r="B10" s="76" t="s">
        <v>61</v>
      </c>
      <c r="C10" s="77"/>
      <c r="D10" s="78">
        <v>1</v>
      </c>
      <c r="E10" s="79">
        <f t="shared" si="1"/>
        <v>2</v>
      </c>
      <c r="F10" s="79" t="s">
        <v>62</v>
      </c>
      <c r="G10" s="79" t="s">
        <v>62</v>
      </c>
      <c r="H10" s="79">
        <v>1</v>
      </c>
      <c r="I10" s="78">
        <v>1</v>
      </c>
    </row>
    <row r="11" spans="1:9" s="33" customFormat="1" ht="22.5" customHeight="1">
      <c r="A11" s="75"/>
      <c r="B11" s="76" t="s">
        <v>63</v>
      </c>
      <c r="C11" s="77"/>
      <c r="D11" s="78">
        <v>1</v>
      </c>
      <c r="E11" s="79">
        <f t="shared" si="1"/>
        <v>1</v>
      </c>
      <c r="F11" s="80" t="s">
        <v>62</v>
      </c>
      <c r="G11" s="80" t="s">
        <v>62</v>
      </c>
      <c r="H11" s="79">
        <v>1</v>
      </c>
      <c r="I11" s="78" t="s">
        <v>62</v>
      </c>
    </row>
    <row r="12" spans="1:9" s="33" customFormat="1" ht="22.5" customHeight="1">
      <c r="A12" s="75"/>
      <c r="B12" s="76" t="s">
        <v>54</v>
      </c>
      <c r="C12" s="77"/>
      <c r="D12" s="78">
        <v>3</v>
      </c>
      <c r="E12" s="79">
        <f t="shared" si="1"/>
        <v>3</v>
      </c>
      <c r="F12" s="80" t="s">
        <v>62</v>
      </c>
      <c r="G12" s="80" t="s">
        <v>62</v>
      </c>
      <c r="H12" s="79">
        <v>2</v>
      </c>
      <c r="I12" s="78">
        <v>1</v>
      </c>
    </row>
    <row r="13" spans="1:9" s="33" customFormat="1" ht="22.5" customHeight="1">
      <c r="A13" s="75"/>
      <c r="B13" s="76" t="s">
        <v>55</v>
      </c>
      <c r="C13" s="77"/>
      <c r="D13" s="78">
        <v>16</v>
      </c>
      <c r="E13" s="79">
        <f t="shared" si="1"/>
        <v>18</v>
      </c>
      <c r="F13" s="80" t="s">
        <v>64</v>
      </c>
      <c r="G13" s="80" t="s">
        <v>64</v>
      </c>
      <c r="H13" s="79">
        <v>4</v>
      </c>
      <c r="I13" s="78">
        <v>14</v>
      </c>
    </row>
    <row r="14" spans="1:9" s="33" customFormat="1" ht="22.5" customHeight="1">
      <c r="A14" s="75"/>
      <c r="B14" s="76" t="s">
        <v>65</v>
      </c>
      <c r="C14" s="77"/>
      <c r="D14" s="78">
        <v>1</v>
      </c>
      <c r="E14" s="79">
        <f t="shared" si="1"/>
        <v>1</v>
      </c>
      <c r="F14" s="80" t="s">
        <v>64</v>
      </c>
      <c r="G14" s="80" t="s">
        <v>64</v>
      </c>
      <c r="H14" s="80" t="s">
        <v>64</v>
      </c>
      <c r="I14" s="78">
        <v>1</v>
      </c>
    </row>
    <row r="15" spans="1:9" s="33" customFormat="1" ht="22.5" customHeight="1">
      <c r="A15" s="75"/>
      <c r="B15" s="76" t="s">
        <v>66</v>
      </c>
      <c r="C15" s="77"/>
      <c r="D15" s="78">
        <v>1</v>
      </c>
      <c r="E15" s="79">
        <f t="shared" si="1"/>
        <v>1</v>
      </c>
      <c r="F15" s="80" t="s">
        <v>64</v>
      </c>
      <c r="G15" s="80" t="s">
        <v>64</v>
      </c>
      <c r="H15" s="80" t="s">
        <v>64</v>
      </c>
      <c r="I15" s="78">
        <v>1</v>
      </c>
    </row>
    <row r="16" spans="1:9" s="33" customFormat="1" ht="22.5" customHeight="1">
      <c r="A16" s="75"/>
      <c r="B16" s="76" t="s">
        <v>67</v>
      </c>
      <c r="C16" s="77"/>
      <c r="D16" s="78">
        <v>2</v>
      </c>
      <c r="E16" s="79">
        <f t="shared" si="1"/>
        <v>2</v>
      </c>
      <c r="F16" s="80" t="s">
        <v>64</v>
      </c>
      <c r="G16" s="80" t="s">
        <v>64</v>
      </c>
      <c r="H16" s="80">
        <v>2</v>
      </c>
      <c r="I16" s="78" t="s">
        <v>64</v>
      </c>
    </row>
    <row r="17" spans="1:9" s="33" customFormat="1" ht="22.5" customHeight="1">
      <c r="A17" s="75"/>
      <c r="B17" s="76" t="s">
        <v>68</v>
      </c>
      <c r="C17" s="77"/>
      <c r="D17" s="78">
        <v>2</v>
      </c>
      <c r="E17" s="79">
        <f t="shared" si="1"/>
        <v>2</v>
      </c>
      <c r="F17" s="80" t="s">
        <v>64</v>
      </c>
      <c r="G17" s="80" t="s">
        <v>64</v>
      </c>
      <c r="H17" s="80" t="s">
        <v>64</v>
      </c>
      <c r="I17" s="78">
        <v>2</v>
      </c>
    </row>
    <row r="18" spans="1:9" s="33" customFormat="1" ht="22.5" customHeight="1">
      <c r="A18" s="75"/>
      <c r="B18" s="76" t="s">
        <v>69</v>
      </c>
      <c r="C18" s="77"/>
      <c r="D18" s="78">
        <v>1</v>
      </c>
      <c r="E18" s="79">
        <f t="shared" si="1"/>
        <v>1</v>
      </c>
      <c r="F18" s="79" t="s">
        <v>64</v>
      </c>
      <c r="G18" s="80" t="s">
        <v>64</v>
      </c>
      <c r="H18" s="79" t="s">
        <v>64</v>
      </c>
      <c r="I18" s="78">
        <v>1</v>
      </c>
    </row>
    <row r="19" spans="1:9" s="33" customFormat="1" ht="22.5" customHeight="1">
      <c r="A19" s="75"/>
      <c r="B19" s="76" t="s">
        <v>70</v>
      </c>
      <c r="C19" s="77"/>
      <c r="D19" s="78">
        <v>47</v>
      </c>
      <c r="E19" s="79">
        <f t="shared" si="1"/>
        <v>51</v>
      </c>
      <c r="F19" s="79">
        <v>2</v>
      </c>
      <c r="G19" s="80" t="s">
        <v>64</v>
      </c>
      <c r="H19" s="79">
        <v>11</v>
      </c>
      <c r="I19" s="78">
        <v>38</v>
      </c>
    </row>
    <row r="20" spans="1:9" s="33" customFormat="1" ht="22.5" customHeight="1">
      <c r="A20" s="75"/>
      <c r="B20" s="76" t="s">
        <v>71</v>
      </c>
      <c r="C20" s="77"/>
      <c r="D20" s="78">
        <v>1</v>
      </c>
      <c r="E20" s="79">
        <f t="shared" si="1"/>
        <v>1</v>
      </c>
      <c r="F20" s="80" t="s">
        <v>64</v>
      </c>
      <c r="G20" s="80" t="s">
        <v>64</v>
      </c>
      <c r="H20" s="80" t="s">
        <v>64</v>
      </c>
      <c r="I20" s="78">
        <v>1</v>
      </c>
    </row>
    <row r="21" spans="1:9" s="33" customFormat="1" ht="22.5" customHeight="1">
      <c r="A21" s="75"/>
      <c r="B21" s="76" t="s">
        <v>72</v>
      </c>
      <c r="C21" s="77"/>
      <c r="D21" s="78">
        <v>1</v>
      </c>
      <c r="E21" s="79">
        <f t="shared" si="1"/>
        <v>1</v>
      </c>
      <c r="F21" s="80" t="s">
        <v>64</v>
      </c>
      <c r="G21" s="80" t="s">
        <v>64</v>
      </c>
      <c r="H21" s="80" t="s">
        <v>64</v>
      </c>
      <c r="I21" s="78">
        <v>1</v>
      </c>
    </row>
    <row r="22" spans="1:9" s="33" customFormat="1" ht="22.5" customHeight="1">
      <c r="A22" s="75"/>
      <c r="B22" s="76" t="s">
        <v>73</v>
      </c>
      <c r="C22" s="77"/>
      <c r="D22" s="78">
        <v>1</v>
      </c>
      <c r="E22" s="79">
        <f t="shared" si="1"/>
        <v>1</v>
      </c>
      <c r="F22" s="80" t="s">
        <v>64</v>
      </c>
      <c r="G22" s="80" t="s">
        <v>64</v>
      </c>
      <c r="H22" s="80" t="s">
        <v>64</v>
      </c>
      <c r="I22" s="78">
        <v>1</v>
      </c>
    </row>
    <row r="23" spans="1:9" s="33" customFormat="1" ht="22.5" customHeight="1">
      <c r="A23" s="75"/>
      <c r="B23" s="76" t="s">
        <v>56</v>
      </c>
      <c r="C23" s="77"/>
      <c r="D23" s="78">
        <v>1</v>
      </c>
      <c r="E23" s="79">
        <f t="shared" si="1"/>
        <v>1</v>
      </c>
      <c r="F23" s="80" t="s">
        <v>74</v>
      </c>
      <c r="G23" s="80" t="s">
        <v>74</v>
      </c>
      <c r="H23" s="79">
        <v>1</v>
      </c>
      <c r="I23" s="80" t="s">
        <v>74</v>
      </c>
    </row>
    <row r="24" spans="1:9" s="33" customFormat="1" ht="22.5" customHeight="1">
      <c r="A24" s="75"/>
      <c r="B24" s="76" t="s">
        <v>57</v>
      </c>
      <c r="C24" s="36"/>
      <c r="D24" s="78">
        <v>6</v>
      </c>
      <c r="E24" s="79">
        <f t="shared" si="1"/>
        <v>6</v>
      </c>
      <c r="F24" s="79" t="s">
        <v>75</v>
      </c>
      <c r="G24" s="80" t="s">
        <v>75</v>
      </c>
      <c r="H24" s="79">
        <v>5</v>
      </c>
      <c r="I24" s="78">
        <v>1</v>
      </c>
    </row>
    <row r="25" spans="1:9" s="33" customFormat="1" ht="22.5" customHeight="1" thickBot="1">
      <c r="A25" s="81"/>
      <c r="B25" s="82" t="s">
        <v>76</v>
      </c>
      <c r="C25" s="83"/>
      <c r="D25" s="84">
        <v>7</v>
      </c>
      <c r="E25" s="85">
        <f t="shared" si="1"/>
        <v>7</v>
      </c>
      <c r="F25" s="85" t="s">
        <v>75</v>
      </c>
      <c r="G25" s="85" t="s">
        <v>75</v>
      </c>
      <c r="H25" s="85">
        <v>6</v>
      </c>
      <c r="I25" s="84">
        <v>1</v>
      </c>
    </row>
    <row r="26" spans="1:9" s="33" customFormat="1" ht="18" customHeight="1">
      <c r="A26" s="149" t="s">
        <v>58</v>
      </c>
      <c r="B26" s="149"/>
      <c r="C26" s="40"/>
      <c r="D26" s="40"/>
      <c r="E26" s="40"/>
      <c r="F26" s="40"/>
      <c r="G26" s="40"/>
      <c r="H26" s="40"/>
      <c r="I26" s="40"/>
    </row>
  </sheetData>
  <mergeCells count="9">
    <mergeCell ref="A26:B26"/>
    <mergeCell ref="A1:F2"/>
    <mergeCell ref="H2:I2"/>
    <mergeCell ref="A4:C5"/>
    <mergeCell ref="D4:D5"/>
    <mergeCell ref="E4:E5"/>
    <mergeCell ref="F4:G4"/>
    <mergeCell ref="H4:I4"/>
    <mergeCell ref="H3:I3"/>
  </mergeCells>
  <printOptions/>
  <pageMargins left="0.9055118110236221" right="0.3937007874015748" top="0.7874015748031497" bottom="0.7874015748031497" header="0.5905511811023623" footer="0.5905511811023623"/>
  <pageSetup horizontalDpi="300" verticalDpi="300" orientation="portrait" paperSize="9" r:id="rId2"/>
  <headerFooter alignWithMargins="0">
    <oddHeader>&amp;R&amp;"ＭＳ Ｐゴシック,太字"&amp;10人　　口</oddHeader>
    <oddFooter>&amp;C&amp;"ＭＳ 明朝,標準"&amp;10 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2007-05-01T01:44:37Z</cp:lastPrinted>
  <dcterms:created xsi:type="dcterms:W3CDTF">2007-04-24T23:50:54Z</dcterms:created>
  <dcterms:modified xsi:type="dcterms:W3CDTF">2007-06-06T22:45:01Z</dcterms:modified>
  <cp:category/>
  <cp:version/>
  <cp:contentType/>
  <cp:contentStatus/>
</cp:coreProperties>
</file>