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65" windowHeight="3720" tabRatio="954"/>
  </bookViews>
  <sheets>
    <sheet name="入力ｼｰﾄ" sheetId="98" r:id="rId1"/>
    <sheet name="着手届" sheetId="1" r:id="rId2"/>
    <sheet name="工程表" sheetId="3" r:id="rId3"/>
    <sheet name="管理技術者" sheetId="99" r:id="rId4"/>
    <sheet name="管理技術者変更" sheetId="138" r:id="rId5"/>
    <sheet name="前払金請求" sheetId="2" r:id="rId6"/>
    <sheet name="再委託" sheetId="143" r:id="rId7"/>
    <sheet name="打合簿" sheetId="69" r:id="rId8"/>
    <sheet name="一部完了検査申請" sheetId="5" r:id="rId9"/>
    <sheet name="既済検査申請" sheetId="6" r:id="rId10"/>
    <sheet name="履行期間延長" sheetId="82" r:id="rId11"/>
    <sheet name="事故報告" sheetId="85" r:id="rId12"/>
    <sheet name="完了届" sheetId="4" r:id="rId13"/>
    <sheet name="引渡書" sheetId="39" r:id="rId14"/>
    <sheet name="請求書" sheetId="89" r:id="rId15"/>
    <sheet name="部分払請求書" sheetId="7" r:id="rId16"/>
    <sheet name="履行報告" sheetId="68" r:id="rId17"/>
    <sheet name="段階確認" sheetId="66" r:id="rId18"/>
    <sheet name="作業責任者" sheetId="144" r:id="rId19"/>
    <sheet name="作業責任者変更" sheetId="145" r:id="rId20"/>
  </sheets>
  <externalReferences>
    <externalReference r:id="rId21"/>
  </externalReferences>
  <definedNames>
    <definedName name="請負工事費">#REF!</definedName>
    <definedName name="請負工事費" localSheetId="15">#REF!</definedName>
    <definedName name="請負工事費" localSheetId="11">#REF!</definedName>
    <definedName name="請負工事費" localSheetId="14">#REF!</definedName>
    <definedName name="aaa">#REF!</definedName>
    <definedName name="aaa" localSheetId="3">#REF!</definedName>
    <definedName name="請負工事費" localSheetId="3">#REF!</definedName>
    <definedName name="aaa" localSheetId="4">#REF!</definedName>
    <definedName name="人孔2">#REF!</definedName>
    <definedName name="人孔2" localSheetId="4">#REF!</definedName>
    <definedName name="汚水桝">#REF!</definedName>
    <definedName name="汚水桝" localSheetId="4">#REF!</definedName>
    <definedName name="人孔1">#REF!</definedName>
    <definedName name="人孔1" localSheetId="4">#REF!</definedName>
    <definedName name="変更">#REF!</definedName>
    <definedName name="変更" localSheetId="4">#REF!</definedName>
    <definedName name="管径1">#REF!</definedName>
    <definedName name="管径1" localSheetId="4">#REF!</definedName>
    <definedName name="人孔3">#REF!</definedName>
    <definedName name="人孔3" localSheetId="4">#REF!</definedName>
    <definedName name="現場代理人等届">#REF!</definedName>
    <definedName name="現場代理人等届" localSheetId="4">#REF!</definedName>
    <definedName name="人孔個数1">#REF!</definedName>
    <definedName name="人孔個数1" localSheetId="4">#REF!</definedName>
    <definedName name="人孔個数2">#REF!</definedName>
    <definedName name="人孔個数2" localSheetId="4">#REF!</definedName>
    <definedName name="人孔個数3">#REF!</definedName>
    <definedName name="人孔個数3" localSheetId="4">#REF!</definedName>
    <definedName name="請負工事費" localSheetId="4">#REF!</definedName>
    <definedName name="対象額">#REF!</definedName>
    <definedName name="対象額" localSheetId="4">#REF!</definedName>
    <definedName name="単独率">#REF!</definedName>
    <definedName name="単独率" localSheetId="4">#REF!</definedName>
    <definedName name="築造延長1">#REF!</definedName>
    <definedName name="築造延長1" localSheetId="4">#REF!</definedName>
    <definedName name="排水面積">#REF!</definedName>
    <definedName name="排水面積" localSheetId="4">#REF!</definedName>
    <definedName name="布設延長1">#REF!</definedName>
    <definedName name="布設延長1" localSheetId="4">#REF!</definedName>
    <definedName name="aaa" localSheetId="6">#REF!</definedName>
    <definedName name="人孔2" localSheetId="6">#REF!</definedName>
    <definedName name="汚水桝" localSheetId="6">#REF!</definedName>
    <definedName name="人孔1" localSheetId="6">#REF!</definedName>
    <definedName name="変更" localSheetId="6">#REF!</definedName>
    <definedName name="管径1" localSheetId="6">#REF!</definedName>
    <definedName name="人孔3" localSheetId="6">#REF!</definedName>
    <definedName name="現場代理人等届" localSheetId="6">#REF!</definedName>
    <definedName name="人孔個数1" localSheetId="6">#REF!</definedName>
    <definedName name="人孔個数2" localSheetId="6">#REF!</definedName>
    <definedName name="人孔個数3" localSheetId="6">#REF!</definedName>
    <definedName name="請負工事費" localSheetId="6">#REF!</definedName>
    <definedName name="対象額" localSheetId="6">#REF!</definedName>
    <definedName name="単独率" localSheetId="6">#REF!</definedName>
    <definedName name="築造延長1" localSheetId="6">#REF!</definedName>
    <definedName name="排水面積" localSheetId="6">#REF!</definedName>
    <definedName name="布設延長1" localSheetId="6">#REF!</definedName>
    <definedName name="aaa" localSheetId="18">#REF!</definedName>
    <definedName name="人孔2" localSheetId="18">#REF!</definedName>
    <definedName name="汚水桝" localSheetId="18">#REF!</definedName>
    <definedName name="人孔1" localSheetId="18">#REF!</definedName>
    <definedName name="変更" localSheetId="18">#REF!</definedName>
    <definedName name="管径1" localSheetId="18">#REF!</definedName>
    <definedName name="人孔3" localSheetId="18">#REF!</definedName>
    <definedName name="現場代理人等届" localSheetId="18">#REF!</definedName>
    <definedName name="人孔個数1" localSheetId="18">#REF!</definedName>
    <definedName name="人孔個数2" localSheetId="18">#REF!</definedName>
    <definedName name="人孔個数3" localSheetId="18">#REF!</definedName>
    <definedName name="請負工事費" localSheetId="18">#REF!</definedName>
    <definedName name="対象額" localSheetId="18">#REF!</definedName>
    <definedName name="単独率" localSheetId="18">#REF!</definedName>
    <definedName name="築造延長1" localSheetId="18">#REF!</definedName>
    <definedName name="排水面積" localSheetId="18">#REF!</definedName>
    <definedName name="布設延長1" localSheetId="18">#REF!</definedName>
    <definedName name="aaa" localSheetId="19">#REF!</definedName>
    <definedName name="人孔2" localSheetId="19">#REF!</definedName>
    <definedName name="汚水桝" localSheetId="19">#REF!</definedName>
    <definedName name="人孔1" localSheetId="19">#REF!</definedName>
    <definedName name="変更" localSheetId="19">#REF!</definedName>
    <definedName name="管径1" localSheetId="19">#REF!</definedName>
    <definedName name="人孔3" localSheetId="19">#REF!</definedName>
    <definedName name="現場代理人等届" localSheetId="19">#REF!</definedName>
    <definedName name="人孔個数1" localSheetId="19">#REF!</definedName>
    <definedName name="人孔個数2" localSheetId="19">#REF!</definedName>
    <definedName name="人孔個数3" localSheetId="19">#REF!</definedName>
    <definedName name="請負工事費" localSheetId="19">#REF!</definedName>
    <definedName name="対象額" localSheetId="19">#REF!</definedName>
    <definedName name="単独率" localSheetId="19">#REF!</definedName>
    <definedName name="築造延長1" localSheetId="19">#REF!</definedName>
    <definedName name="排水面積" localSheetId="19">#REF!</definedName>
    <definedName name="布設延長1" localSheetId="19">#REF!</definedName>
    <definedName name="ValidData1">[1]業者一覧!$B$2:$B$51</definedName>
    <definedName name="ValidData2">[1]担当者!$B$2:$B$13</definedName>
    <definedName name="_xlnm.Print_Area" localSheetId="5">前払金請求!$A$1:$K$39</definedName>
    <definedName name="_xlnm.Print_Area" localSheetId="9">既済検査申請!$A$1:$K$26</definedName>
    <definedName name="_xlnm.Print_Area" localSheetId="15">部分払請求書!$A$2:$J$28</definedName>
    <definedName name="_xlnm.Print_Area" localSheetId="13">引渡書!$A$1:$L$47</definedName>
    <definedName name="_xlnm.Print_Area" localSheetId="17">段階確認!$A$1:$J$45</definedName>
    <definedName name="_xlnm.Print_Area" localSheetId="16">履行報告!$A$1:$H$33</definedName>
    <definedName name="_xlnm.Print_Area" localSheetId="7">打合簿!$A$1:$AC$39</definedName>
    <definedName name="_xlnm.Print_Area" localSheetId="10">履行期間延長!$A$1:$J$44</definedName>
    <definedName name="_xlnm.Print_Area" localSheetId="11">事故報告!$A$1:$K$39</definedName>
    <definedName name="_xlnm.Print_Area" localSheetId="14">請求書!$A$2:$J$29</definedName>
    <definedName name="_xlnm.Print_Area" localSheetId="0">入力ｼｰﾄ!$A$1:$K$31</definedName>
    <definedName name="_xlnm.Print_Area" localSheetId="3">管理技術者!$A$1:$I$31</definedName>
    <definedName name="_xlnm.Print_Area" localSheetId="4">管理技術者変更!$A$1:$I$32</definedName>
    <definedName name="_xlnm.Print_Area" localSheetId="6">再委託!$A$1:$M$40</definedName>
    <definedName name="_xlnm.Print_Area" localSheetId="18">作業責任者!$A$1:$J$22</definedName>
    <definedName name="_xlnm.Print_Area" localSheetId="19">作業責任者変更!$A$1:$J$23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auto="1"/>
            <rFont val="ＭＳ Ｐゴシック"/>
          </rPr>
          <t>押印必要
（省略はしない）
工事費前金払取扱規則に様式有り</t>
        </r>
      </text>
    </comment>
  </commentList>
</comments>
</file>

<file path=xl/comments2.xml><?xml version="1.0" encoding="utf-8"?>
<comments xmlns="http://schemas.openxmlformats.org/spreadsheetml/2006/main">
  <authors>
    <author>高田　英輝</author>
  </authors>
  <commentList>
    <comment ref="J7" authorId="0">
      <text>
        <r>
          <rPr>
            <sz val="11"/>
            <color auto="1"/>
            <rFont val="ＭＳ Ｐゴシック"/>
          </rPr>
          <t>押印必要
（省略はしない）</t>
        </r>
      </text>
    </comment>
  </commentList>
</comments>
</file>

<file path=xl/comments3.xml><?xml version="1.0" encoding="utf-8"?>
<comments xmlns="http://schemas.openxmlformats.org/spreadsheetml/2006/main">
  <authors>
    <author>高田　英輝</author>
  </authors>
  <commentList>
    <comment ref="J7" authorId="0">
      <text>
        <r>
          <rPr>
            <sz val="11"/>
            <color auto="1"/>
            <rFont val="ＭＳ Ｐゴシック"/>
          </rPr>
          <t>押印必要
（省略はしない）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<sst xmlns="http://schemas.openxmlformats.org/spreadsheetml/2006/main" xmlns:r="http://schemas.openxmlformats.org/officeDocument/2006/relationships" count="395" uniqueCount="395">
  <si>
    <t>　　時</t>
    <rPh sb="2" eb="3">
      <t>ジ</t>
    </rPh>
    <phoneticPr fontId="3"/>
  </si>
  <si>
    <t>まで</t>
  </si>
  <si>
    <t>７　段階確認希望年月日</t>
    <rPh sb="2" eb="4">
      <t>ダンカイ</t>
    </rPh>
    <rPh sb="4" eb="6">
      <t>カクニン</t>
    </rPh>
    <rPh sb="6" eb="8">
      <t>キボウ</t>
    </rPh>
    <rPh sb="8" eb="10">
      <t>ネンゲツ</t>
    </rPh>
    <rPh sb="10" eb="11">
      <t>ニチ</t>
    </rPh>
    <phoneticPr fontId="3"/>
  </si>
  <si>
    <t>監督：富山県土木部設計業務等監督要領</t>
    <rPh sb="0" eb="2">
      <t>カントク</t>
    </rPh>
    <rPh sb="3" eb="6">
      <t>トヤマケン</t>
    </rPh>
    <rPh sb="6" eb="9">
      <t>ドボクブ</t>
    </rPh>
    <rPh sb="9" eb="11">
      <t>セッケイ</t>
    </rPh>
    <rPh sb="11" eb="13">
      <t>ギョウム</t>
    </rPh>
    <rPh sb="13" eb="14">
      <t>トウ</t>
    </rPh>
    <rPh sb="14" eb="16">
      <t>カントク</t>
    </rPh>
    <rPh sb="16" eb="18">
      <t>ヨウリョウ</t>
    </rPh>
    <phoneticPr fontId="3"/>
  </si>
  <si>
    <t>届け出ます。</t>
    <rPh sb="0" eb="1">
      <t>トド</t>
    </rPh>
    <rPh sb="2" eb="3">
      <t>デ</t>
    </rPh>
    <phoneticPr fontId="3"/>
  </si>
  <si>
    <t>５　変更後履行期限</t>
    <rPh sb="2" eb="4">
      <t>ヘンコウ</t>
    </rPh>
    <rPh sb="4" eb="5">
      <t>ゴ</t>
    </rPh>
    <rPh sb="5" eb="7">
      <t>リコウ</t>
    </rPh>
    <rPh sb="7" eb="9">
      <t>キゲン</t>
    </rPh>
    <phoneticPr fontId="3"/>
  </si>
  <si>
    <t>７　延長を要する理由</t>
    <rPh sb="2" eb="4">
      <t>エンチョウ</t>
    </rPh>
    <rPh sb="5" eb="6">
      <t>ヨウ</t>
    </rPh>
    <rPh sb="8" eb="10">
      <t>リユウ</t>
    </rPh>
    <phoneticPr fontId="3"/>
  </si>
  <si>
    <t>計</t>
    <rPh sb="0" eb="1">
      <t>ケイ</t>
    </rPh>
    <phoneticPr fontId="3"/>
  </si>
  <si>
    <t>実施場所</t>
    <rPh sb="0" eb="2">
      <t>じっし</t>
    </rPh>
    <rPh sb="2" eb="4">
      <t>ばしょ</t>
    </rPh>
    <phoneticPr fontId="3" type="Hiragana"/>
  </si>
  <si>
    <t>予定工程     　％　　　　　　　　(  　)は工程変更後</t>
  </si>
  <si>
    <t>道路・河川維持管理等業務
における様式（必要時）</t>
    <rPh sb="0" eb="2">
      <t>ドウロ</t>
    </rPh>
    <rPh sb="3" eb="5">
      <t>カセン</t>
    </rPh>
    <rPh sb="5" eb="7">
      <t>イジ</t>
    </rPh>
    <rPh sb="7" eb="9">
      <t>カンリ</t>
    </rPh>
    <rPh sb="9" eb="10">
      <t>トウ</t>
    </rPh>
    <rPh sb="10" eb="12">
      <t>ギョウム</t>
    </rPh>
    <rPh sb="17" eb="19">
      <t>ヨウシキ</t>
    </rPh>
    <rPh sb="20" eb="23">
      <t>ヒツヨウジ</t>
    </rPh>
    <phoneticPr fontId="3"/>
  </si>
  <si>
    <t>印</t>
    <rPh sb="0" eb="1">
      <t>イン</t>
    </rPh>
    <phoneticPr fontId="3"/>
  </si>
  <si>
    <t>回</t>
    <rPh sb="0" eb="1">
      <t>カイ</t>
    </rPh>
    <phoneticPr fontId="3"/>
  </si>
  <si>
    <t>氏名</t>
    <rPh sb="0" eb="2">
      <t>シメイ</t>
    </rPh>
    <phoneticPr fontId="3"/>
  </si>
  <si>
    <r>
      <t>※様式中の</t>
    </r>
    <r>
      <rPr>
        <b/>
        <sz val="11"/>
        <color indexed="30"/>
        <rFont val="ＭＳ Ｐ明朝"/>
      </rPr>
      <t>青字</t>
    </r>
    <r>
      <rPr>
        <sz val="11"/>
        <color auto="1"/>
        <rFont val="ＭＳ Ｐ明朝"/>
      </rPr>
      <t>は</t>
    </r>
    <r>
      <rPr>
        <b/>
        <sz val="11"/>
        <color auto="1"/>
        <rFont val="ＭＳ Ｐ明朝"/>
      </rPr>
      <t>自動入力</t>
    </r>
    <r>
      <rPr>
        <sz val="11"/>
        <color auto="1"/>
        <rFont val="ＭＳ Ｐ明朝"/>
      </rPr>
      <t>。（下記の入力シートのデータが自動入力）　　※</t>
    </r>
    <r>
      <rPr>
        <b/>
        <sz val="11"/>
        <color indexed="10"/>
        <rFont val="ＭＳ Ｐ明朝"/>
      </rPr>
      <t>印刷はＡ４を基本</t>
    </r>
    <rPh sb="8" eb="10">
      <t>ジドウ</t>
    </rPh>
    <rPh sb="10" eb="12">
      <t>ニュウリョク</t>
    </rPh>
    <rPh sb="14" eb="16">
      <t>カキ</t>
    </rPh>
    <rPh sb="17" eb="19">
      <t>ニュウリョク</t>
    </rPh>
    <rPh sb="27" eb="29">
      <t>ジドウ</t>
    </rPh>
    <rPh sb="29" eb="31">
      <t>ニュウリョク</t>
    </rPh>
    <phoneticPr fontId="3"/>
  </si>
  <si>
    <t>自</t>
    <rPh sb="0" eb="1">
      <t>ジ</t>
    </rPh>
    <phoneticPr fontId="3"/>
  </si>
  <si>
    <t>監督員</t>
    <rPh sb="0" eb="3">
      <t>カントクイン</t>
    </rPh>
    <phoneticPr fontId="3"/>
  </si>
  <si>
    <t>支店等名</t>
    <rPh sb="0" eb="2">
      <t>してん</t>
    </rPh>
    <rPh sb="2" eb="3">
      <t>とう</t>
    </rPh>
    <rPh sb="3" eb="4">
      <t>めい</t>
    </rPh>
    <phoneticPr fontId="3" type="Hiragana"/>
  </si>
  <si>
    <t>発　議
年月日</t>
    <rPh sb="0" eb="1">
      <t>ハツ</t>
    </rPh>
    <rPh sb="2" eb="3">
      <t>ギ</t>
    </rPh>
    <rPh sb="4" eb="7">
      <t>ネンガッピ</t>
    </rPh>
    <phoneticPr fontId="3"/>
  </si>
  <si>
    <t>日間</t>
    <rPh sb="0" eb="1">
      <t>ニチ</t>
    </rPh>
    <rPh sb="1" eb="2">
      <t>カン</t>
    </rPh>
    <phoneticPr fontId="3"/>
  </si>
  <si>
    <t xml:space="preserve"> 管理技術者名</t>
    <rPh sb="1" eb="3">
      <t>カンリ</t>
    </rPh>
    <rPh sb="3" eb="5">
      <t>ギジュツ</t>
    </rPh>
    <rPh sb="5" eb="6">
      <t>シャ</t>
    </rPh>
    <rPh sb="6" eb="7">
      <t>メイ</t>
    </rPh>
    <phoneticPr fontId="3"/>
  </si>
  <si>
    <t>（１）発生日時</t>
    <rPh sb="3" eb="5">
      <t>ハッセイ</t>
    </rPh>
    <rPh sb="5" eb="7">
      <t>ニチジ</t>
    </rPh>
    <phoneticPr fontId="3"/>
  </si>
  <si>
    <t>記</t>
    <rPh sb="0" eb="1">
      <t>キ</t>
    </rPh>
    <phoneticPr fontId="3"/>
  </si>
  <si>
    <t>管理技術者等の
名　　　　　　　称</t>
    <rPh sb="0" eb="2">
      <t>カンリ</t>
    </rPh>
    <rPh sb="2" eb="4">
      <t>ギジュツ</t>
    </rPh>
    <rPh sb="4" eb="5">
      <t>シャ</t>
    </rPh>
    <rPh sb="5" eb="6">
      <t>トウ</t>
    </rPh>
    <rPh sb="8" eb="9">
      <t>メイ</t>
    </rPh>
    <rPh sb="16" eb="17">
      <t>ショウ</t>
    </rPh>
    <phoneticPr fontId="3"/>
  </si>
  <si>
    <t>５　履行期間</t>
    <rPh sb="2" eb="4">
      <t>リコウ</t>
    </rPh>
    <rPh sb="4" eb="6">
      <t>キカン</t>
    </rPh>
    <phoneticPr fontId="3"/>
  </si>
  <si>
    <t>照査技術者</t>
    <rPh sb="0" eb="2">
      <t>ショウサ</t>
    </rPh>
    <rPh sb="2" eb="5">
      <t>ギジュツシャ</t>
    </rPh>
    <phoneticPr fontId="3"/>
  </si>
  <si>
    <t>指示：下記事項について指示します。</t>
    <rPh sb="0" eb="2">
      <t>シジ</t>
    </rPh>
    <rPh sb="3" eb="5">
      <t>カキ</t>
    </rPh>
    <rPh sb="5" eb="7">
      <t>ジコウ</t>
    </rPh>
    <rPh sb="11" eb="13">
      <t>シジ</t>
    </rPh>
    <phoneticPr fontId="3"/>
  </si>
  <si>
    <t>　（変更前）</t>
    <rPh sb="2" eb="4">
      <t>ヘンコウ</t>
    </rPh>
    <rPh sb="4" eb="5">
      <t>マエ</t>
    </rPh>
    <phoneticPr fontId="3"/>
  </si>
  <si>
    <t xml:space="preserve">氏名 </t>
    <rPh sb="0" eb="2">
      <t>シメイ</t>
    </rPh>
    <phoneticPr fontId="3"/>
  </si>
  <si>
    <t>住所</t>
    <rPh sb="0" eb="2">
      <t>ジュウショ</t>
    </rPh>
    <phoneticPr fontId="3"/>
  </si>
  <si>
    <t>（２）発生場所</t>
    <rPh sb="3" eb="5">
      <t>ハッセイ</t>
    </rPh>
    <rPh sb="5" eb="7">
      <t>バショ</t>
    </rPh>
    <phoneticPr fontId="3"/>
  </si>
  <si>
    <t>　　注　変更した作業責任者の社員証の写しを添付してください。</t>
    <rPh sb="2" eb="3">
      <t>チュウ</t>
    </rPh>
    <rPh sb="4" eb="6">
      <t>ヘンコウ</t>
    </rPh>
    <rPh sb="8" eb="10">
      <t>サギョウ</t>
    </rPh>
    <rPh sb="10" eb="13">
      <t>セキニンシャ</t>
    </rPh>
    <rPh sb="14" eb="17">
      <t>シャインショウ</t>
    </rPh>
    <rPh sb="18" eb="19">
      <t>ウツ</t>
    </rPh>
    <rPh sb="21" eb="23">
      <t>テンプ</t>
    </rPh>
    <phoneticPr fontId="3"/>
  </si>
  <si>
    <t>現 場 事 故 報 告 書</t>
    <rPh sb="0" eb="1">
      <t>ゲン</t>
    </rPh>
    <rPh sb="2" eb="3">
      <t>バ</t>
    </rPh>
    <rPh sb="4" eb="5">
      <t>コト</t>
    </rPh>
    <rPh sb="6" eb="7">
      <t>ユエ</t>
    </rPh>
    <rPh sb="8" eb="9">
      <t>ホウ</t>
    </rPh>
    <rPh sb="10" eb="11">
      <t>コク</t>
    </rPh>
    <rPh sb="12" eb="13">
      <t>ショ</t>
    </rPh>
    <phoneticPr fontId="3"/>
  </si>
  <si>
    <t>契約日</t>
    <rPh sb="0" eb="3">
      <t>ケイヤクビ</t>
    </rPh>
    <phoneticPr fontId="3"/>
  </si>
  <si>
    <t>5月</t>
  </si>
  <si>
    <t>（４）事故発生状況及び発生原因等</t>
    <rPh sb="3" eb="5">
      <t>ジコ</t>
    </rPh>
    <rPh sb="5" eb="7">
      <t>ハッセイ</t>
    </rPh>
    <rPh sb="7" eb="9">
      <t>ジョウキョウ</t>
    </rPh>
    <rPh sb="9" eb="10">
      <t>オヨ</t>
    </rPh>
    <rPh sb="11" eb="13">
      <t>ハッセイ</t>
    </rPh>
    <rPh sb="13" eb="15">
      <t>ゲンイン</t>
    </rPh>
    <rPh sb="15" eb="16">
      <t>トウ</t>
    </rPh>
    <phoneticPr fontId="3"/>
  </si>
  <si>
    <t>付けで契約を締結した下記業務について、履行期間の延長を請求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9" eb="21">
      <t>リコウ</t>
    </rPh>
    <rPh sb="21" eb="23">
      <t>キカン</t>
    </rPh>
    <rPh sb="24" eb="26">
      <t>エンチョウ</t>
    </rPh>
    <rPh sb="27" eb="29">
      <t>セイキュウ</t>
    </rPh>
    <phoneticPr fontId="3"/>
  </si>
  <si>
    <t>代表者</t>
    <rPh sb="0" eb="3">
      <t>ダイヒョウシャ</t>
    </rPh>
    <phoneticPr fontId="3"/>
  </si>
  <si>
    <t>代表取締役社長　□□□□</t>
    <rPh sb="0" eb="2">
      <t>ダイヒョウ</t>
    </rPh>
    <rPh sb="2" eb="5">
      <t>トリシマリヤク</t>
    </rPh>
    <rPh sb="5" eb="7">
      <t>シャチョウ</t>
    </rPh>
    <phoneticPr fontId="3"/>
  </si>
  <si>
    <t>監督員</t>
    <rPh sb="0" eb="3">
      <t>かんとくいん</t>
    </rPh>
    <phoneticPr fontId="3" type="Hiragana"/>
  </si>
  <si>
    <t>４　契約年月日</t>
    <rPh sb="2" eb="4">
      <t>ケイヤク</t>
    </rPh>
    <rPh sb="4" eb="7">
      <t>ネンガッピ</t>
    </rPh>
    <phoneticPr fontId="3"/>
  </si>
  <si>
    <t>変更期限</t>
    <rPh sb="0" eb="2">
      <t>ヘンコウ</t>
    </rPh>
    <rPh sb="2" eb="4">
      <t>キゲン</t>
    </rPh>
    <phoneticPr fontId="3"/>
  </si>
  <si>
    <t>６　段階確認対象部分</t>
    <rPh sb="2" eb="4">
      <t>ダンカイ</t>
    </rPh>
    <rPh sb="4" eb="6">
      <t>カクニン</t>
    </rPh>
    <rPh sb="6" eb="8">
      <t>タイショウ</t>
    </rPh>
    <rPh sb="8" eb="10">
      <t>ブブン</t>
    </rPh>
    <phoneticPr fontId="3"/>
  </si>
  <si>
    <t>　　分ごろ</t>
    <rPh sb="2" eb="3">
      <t>フン</t>
    </rPh>
    <phoneticPr fontId="3"/>
  </si>
  <si>
    <t>村</t>
    <rPh sb="0" eb="1">
      <t>ムラ</t>
    </rPh>
    <phoneticPr fontId="3"/>
  </si>
  <si>
    <t>その他：（　　　　）</t>
    <rPh sb="2" eb="3">
      <t>タ</t>
    </rPh>
    <phoneticPr fontId="3"/>
  </si>
  <si>
    <t>　４月</t>
    <rPh sb="2" eb="3">
      <t>つき</t>
    </rPh>
    <phoneticPr fontId="3" type="Hiragana"/>
  </si>
  <si>
    <t>事故の概要</t>
    <rPh sb="0" eb="2">
      <t>ジコ</t>
    </rPh>
    <rPh sb="3" eb="5">
      <t>ガイヨウ</t>
    </rPh>
    <phoneticPr fontId="3"/>
  </si>
  <si>
    <t>処理大要</t>
    <rPh sb="0" eb="2">
      <t>しょり</t>
    </rPh>
    <rPh sb="2" eb="4">
      <t>たいよう</t>
    </rPh>
    <phoneticPr fontId="3" type="Hiragana"/>
  </si>
  <si>
    <t>記入例</t>
    <rPh sb="0" eb="2">
      <t>キニュウ</t>
    </rPh>
    <rPh sb="2" eb="3">
      <t>レイ</t>
    </rPh>
    <phoneticPr fontId="3"/>
  </si>
  <si>
    <t>設計数量</t>
    <rPh sb="0" eb="2">
      <t>セッケイ</t>
    </rPh>
    <rPh sb="2" eb="4">
      <t>スウリョウ</t>
    </rPh>
    <phoneticPr fontId="3"/>
  </si>
  <si>
    <t>　ただし、　　　年　　月　日付けで請負契約を締結しました次の</t>
    <rPh sb="8" eb="9">
      <t>ねん</t>
    </rPh>
    <rPh sb="11" eb="12">
      <t>つき</t>
    </rPh>
    <rPh sb="13" eb="14">
      <t>ひ</t>
    </rPh>
    <rPh sb="14" eb="15">
      <t>づ</t>
    </rPh>
    <rPh sb="17" eb="19">
      <t>うけおい</t>
    </rPh>
    <rPh sb="19" eb="21">
      <t>けいやく</t>
    </rPh>
    <rPh sb="22" eb="24">
      <t>ていけつ</t>
    </rPh>
    <rPh sb="28" eb="29">
      <t>つぎ</t>
    </rPh>
    <phoneticPr fontId="3" type="Hiragana"/>
  </si>
  <si>
    <t>履行期間</t>
    <rPh sb="0" eb="1">
      <t>り</t>
    </rPh>
    <rPh sb="1" eb="2">
      <t>ぎょう</t>
    </rPh>
    <rPh sb="2" eb="3">
      <t>き</t>
    </rPh>
    <rPh sb="3" eb="4">
      <t>あいだ</t>
    </rPh>
    <phoneticPr fontId="3" type="Hiragana"/>
  </si>
  <si>
    <t>変更監督員</t>
    <rPh sb="0" eb="2">
      <t>ヘンコウ</t>
    </rPh>
    <rPh sb="2" eb="4">
      <t>カントク</t>
    </rPh>
    <rPh sb="4" eb="5">
      <t>イン</t>
    </rPh>
    <phoneticPr fontId="3"/>
  </si>
  <si>
    <t>備　　　　考</t>
  </si>
  <si>
    <t>委　 託 　料　 請　 求 　書</t>
    <rPh sb="0" eb="1">
      <t>クワシ</t>
    </rPh>
    <rPh sb="3" eb="4">
      <t>コトヅケ</t>
    </rPh>
    <rPh sb="6" eb="7">
      <t>リョウ</t>
    </rPh>
    <rPh sb="9" eb="10">
      <t>ショウ</t>
    </rPh>
    <rPh sb="12" eb="13">
      <t>モトム</t>
    </rPh>
    <rPh sb="15" eb="16">
      <t>ショ</t>
    </rPh>
    <phoneticPr fontId="3"/>
  </si>
  <si>
    <t>　備　考</t>
    <rPh sb="1" eb="2">
      <t>ソナエ</t>
    </rPh>
    <rPh sb="3" eb="4">
      <t>コウ</t>
    </rPh>
    <phoneticPr fontId="3"/>
  </si>
  <si>
    <t>月別</t>
    <rPh sb="0" eb="2">
      <t>ツキベツ</t>
    </rPh>
    <phoneticPr fontId="3"/>
  </si>
  <si>
    <t>発注者</t>
    <rPh sb="0" eb="2">
      <t>ハッチュウ</t>
    </rPh>
    <rPh sb="2" eb="3">
      <t>シャ</t>
    </rPh>
    <phoneticPr fontId="3"/>
  </si>
  <si>
    <t>（記事欄）</t>
    <rPh sb="1" eb="3">
      <t>キジ</t>
    </rPh>
    <rPh sb="3" eb="4">
      <t>ラン</t>
    </rPh>
    <phoneticPr fontId="3"/>
  </si>
  <si>
    <t>発議者</t>
    <rPh sb="0" eb="3">
      <t>ハツギシャ</t>
    </rPh>
    <phoneticPr fontId="3"/>
  </si>
  <si>
    <t xml:space="preserve"> 前払金計算確認欄</t>
    <rPh sb="1" eb="3">
      <t>まえばら</t>
    </rPh>
    <rPh sb="3" eb="4">
      <t>きん</t>
    </rPh>
    <rPh sb="4" eb="6">
      <t>けいさん</t>
    </rPh>
    <rPh sb="6" eb="8">
      <t>かくにん</t>
    </rPh>
    <rPh sb="8" eb="9">
      <t>らん</t>
    </rPh>
    <phoneticPr fontId="3" type="Hiragana"/>
  </si>
  <si>
    <t>金　 　　　　　　　円</t>
    <rPh sb="0" eb="1">
      <t>きん</t>
    </rPh>
    <rPh sb="10" eb="11">
      <t>えん</t>
    </rPh>
    <phoneticPr fontId="3" type="Hiragana"/>
  </si>
  <si>
    <t>率</t>
    <rPh sb="0" eb="1">
      <t>りつ</t>
    </rPh>
    <phoneticPr fontId="3" type="Hiragana"/>
  </si>
  <si>
    <t>前　払　金</t>
    <rPh sb="0" eb="1">
      <t>まえ</t>
    </rPh>
    <rPh sb="2" eb="3">
      <t>はら</t>
    </rPh>
    <rPh sb="4" eb="5">
      <t>かね</t>
    </rPh>
    <phoneticPr fontId="3" type="Hiragana"/>
  </si>
  <si>
    <t>から</t>
  </si>
  <si>
    <t>実施工程    ％</t>
  </si>
  <si>
    <t>約款7条、監督5条</t>
    <rPh sb="0" eb="2">
      <t>ヤッカン</t>
    </rPh>
    <rPh sb="3" eb="4">
      <t>ジョウ</t>
    </rPh>
    <rPh sb="5" eb="7">
      <t>カントク</t>
    </rPh>
    <rPh sb="8" eb="9">
      <t>ジョウ</t>
    </rPh>
    <phoneticPr fontId="3"/>
  </si>
  <si>
    <t>部長</t>
    <rPh sb="0" eb="2">
      <t>ぶちょう</t>
    </rPh>
    <phoneticPr fontId="3" type="Hiragana"/>
  </si>
  <si>
    <t>　　年　　月　　日</t>
    <rPh sb="2" eb="3">
      <t>ネン</t>
    </rPh>
    <rPh sb="5" eb="6">
      <t>ツキ</t>
    </rPh>
    <rPh sb="8" eb="9">
      <t>ニチ</t>
    </rPh>
    <phoneticPr fontId="3"/>
  </si>
  <si>
    <t>協議：下記事項について協議します。</t>
    <rPh sb="0" eb="2">
      <t>キョウギ</t>
    </rPh>
    <rPh sb="3" eb="5">
      <t>カキ</t>
    </rPh>
    <rPh sb="5" eb="7">
      <t>ジコウ</t>
    </rPh>
    <rPh sb="11" eb="13">
      <t>キョウギ</t>
    </rPh>
    <phoneticPr fontId="3"/>
  </si>
  <si>
    <t>意　見</t>
    <rPh sb="0" eb="1">
      <t>イ</t>
    </rPh>
    <rPh sb="2" eb="3">
      <t>ミ</t>
    </rPh>
    <phoneticPr fontId="3"/>
  </si>
  <si>
    <t>受注者</t>
    <rPh sb="0" eb="3">
      <t>ジュチュウシャ</t>
    </rPh>
    <phoneticPr fontId="3"/>
  </si>
  <si>
    <t>業務種別</t>
    <rPh sb="0" eb="2">
      <t>ぎょうむ</t>
    </rPh>
    <rPh sb="2" eb="4">
      <t>しゅべつ</t>
    </rPh>
    <phoneticPr fontId="3" type="Hiragana"/>
  </si>
  <si>
    <t>承諾：下記事項について承諾します。</t>
    <rPh sb="0" eb="2">
      <t>ショウダク</t>
    </rPh>
    <rPh sb="3" eb="5">
      <t>カキ</t>
    </rPh>
    <rPh sb="5" eb="7">
      <t>ジコウ</t>
    </rPh>
    <rPh sb="11" eb="13">
      <t>ショウダク</t>
    </rPh>
    <phoneticPr fontId="3"/>
  </si>
  <si>
    <t>預金</t>
    <rPh sb="0" eb="2">
      <t>ヨキン</t>
    </rPh>
    <phoneticPr fontId="3"/>
  </si>
  <si>
    <t>ただし、下記業務の代金として</t>
  </si>
  <si>
    <t>金         　　　  円</t>
    <rPh sb="0" eb="1">
      <t>きん</t>
    </rPh>
    <rPh sb="15" eb="16">
      <t>えん</t>
    </rPh>
    <phoneticPr fontId="3" type="Hiragana"/>
  </si>
  <si>
    <t>受注者</t>
    <rPh sb="0" eb="2">
      <t>ジュチュウ</t>
    </rPh>
    <rPh sb="2" eb="3">
      <t>シャ</t>
    </rPh>
    <phoneticPr fontId="3"/>
  </si>
  <si>
    <t xml:space="preserve">受注者　住所 </t>
    <rPh sb="0" eb="2">
      <t>ジュチュウ</t>
    </rPh>
    <rPh sb="2" eb="3">
      <t>シャ</t>
    </rPh>
    <rPh sb="4" eb="6">
      <t>ジュウショ</t>
    </rPh>
    <phoneticPr fontId="3"/>
  </si>
  <si>
    <t>区分</t>
    <rPh sb="0" eb="2">
      <t>クブン</t>
    </rPh>
    <phoneticPr fontId="3"/>
  </si>
  <si>
    <t>％＝</t>
  </si>
  <si>
    <t>実施場所</t>
    <rPh sb="0" eb="2">
      <t>ジッシ</t>
    </rPh>
    <rPh sb="2" eb="4">
      <t>バショ</t>
    </rPh>
    <phoneticPr fontId="3"/>
  </si>
  <si>
    <t>発議事項</t>
    <rPh sb="0" eb="2">
      <t>ハツギ</t>
    </rPh>
    <rPh sb="2" eb="4">
      <t>ジコウ</t>
    </rPh>
    <phoneticPr fontId="3"/>
  </si>
  <si>
    <t>受注者　住所　</t>
    <rPh sb="0" eb="3">
      <t>ジュチュウシャ</t>
    </rPh>
    <rPh sb="4" eb="6">
      <t>ジュウショ</t>
    </rPh>
    <phoneticPr fontId="3"/>
  </si>
  <si>
    <t>（留意事項）</t>
    <rPh sb="1" eb="3">
      <t>リュウイ</t>
    </rPh>
    <rPh sb="3" eb="5">
      <t>ジコウ</t>
    </rPh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</si>
  <si>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</si>
  <si>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2月</t>
  </si>
  <si>
    <t>なかの　○○</t>
  </si>
  <si>
    <t>変更契約日</t>
    <rPh sb="0" eb="2">
      <t>ヘンコウ</t>
    </rPh>
    <rPh sb="2" eb="5">
      <t>ケイヤクビ</t>
    </rPh>
    <phoneticPr fontId="3"/>
  </si>
  <si>
    <t>約款11条</t>
    <rPh sb="0" eb="2">
      <t>ヤッカン</t>
    </rPh>
    <rPh sb="4" eb="5">
      <t>ジョウ</t>
    </rPh>
    <phoneticPr fontId="3"/>
  </si>
  <si>
    <t>提出年月日</t>
    <rPh sb="0" eb="2">
      <t>ていしゅつ</t>
    </rPh>
    <rPh sb="2" eb="5">
      <t>ねんがっぴ</t>
    </rPh>
    <phoneticPr fontId="3" type="Hiragana"/>
  </si>
  <si>
    <t>・添付図面等がある場合は、内容欄下に記載する。</t>
    <rPh sb="1" eb="3">
      <t>テンプ</t>
    </rPh>
    <rPh sb="3" eb="6">
      <t>ズメントウ</t>
    </rPh>
    <rPh sb="9" eb="11">
      <t>バアイ</t>
    </rPh>
    <rPh sb="13" eb="15">
      <t>ナイヨウ</t>
    </rPh>
    <rPh sb="15" eb="16">
      <t>ラン</t>
    </rPh>
    <rPh sb="16" eb="17">
      <t>シタ</t>
    </rPh>
    <rPh sb="18" eb="20">
      <t>キサイ</t>
    </rPh>
    <phoneticPr fontId="3"/>
  </si>
  <si>
    <t>８　現在出来高率</t>
    <rPh sb="2" eb="4">
      <t>ゲンザイ</t>
    </rPh>
    <rPh sb="4" eb="7">
      <t>デキダカ</t>
    </rPh>
    <rPh sb="7" eb="8">
      <t>リツ</t>
    </rPh>
    <phoneticPr fontId="3"/>
  </si>
  <si>
    <t>至</t>
    <rPh sb="0" eb="1">
      <t>イタ</t>
    </rPh>
    <phoneticPr fontId="3"/>
  </si>
  <si>
    <t>６　延長（短縮）日数</t>
    <rPh sb="2" eb="4">
      <t>エンチョウ</t>
    </rPh>
    <rPh sb="5" eb="7">
      <t>タンシュク</t>
    </rPh>
    <rPh sb="8" eb="10">
      <t>ニッスウ</t>
    </rPh>
    <phoneticPr fontId="3"/>
  </si>
  <si>
    <t>着　　　手　　　届</t>
    <rPh sb="0" eb="1">
      <t>ちゃく</t>
    </rPh>
    <rPh sb="4" eb="5">
      <t>て</t>
    </rPh>
    <rPh sb="8" eb="9">
      <t>とど</t>
    </rPh>
    <phoneticPr fontId="3" type="Hiragana"/>
  </si>
  <si>
    <t>男　・　女　　（　　　歳）</t>
    <rPh sb="0" eb="1">
      <t>オトコ</t>
    </rPh>
    <rPh sb="4" eb="5">
      <t>オンナ</t>
    </rPh>
    <rPh sb="11" eb="12">
      <t>サイ</t>
    </rPh>
    <phoneticPr fontId="3"/>
  </si>
  <si>
    <t>業務着手届</t>
    <rPh sb="0" eb="2">
      <t>ギョウム</t>
    </rPh>
    <phoneticPr fontId="3"/>
  </si>
  <si>
    <t>（３）被災者</t>
    <rPh sb="3" eb="6">
      <t>ヒサイシャ</t>
    </rPh>
    <phoneticPr fontId="3"/>
  </si>
  <si>
    <t>※関連資料として平面図等を添付すること。</t>
    <rPh sb="1" eb="3">
      <t>カンレン</t>
    </rPh>
    <rPh sb="3" eb="5">
      <t>シリョウ</t>
    </rPh>
    <rPh sb="8" eb="12">
      <t>ヘイメンズトウ</t>
    </rPh>
    <rPh sb="13" eb="15">
      <t>テンプ</t>
    </rPh>
    <phoneticPr fontId="3"/>
  </si>
  <si>
    <t>第２回部金</t>
    <rPh sb="0" eb="1">
      <t>だい</t>
    </rPh>
    <rPh sb="2" eb="3">
      <t>かい</t>
    </rPh>
    <rPh sb="3" eb="4">
      <t>ぶ</t>
    </rPh>
    <rPh sb="4" eb="5">
      <t>きん</t>
    </rPh>
    <phoneticPr fontId="3" type="Hiragana"/>
  </si>
  <si>
    <t>金　　　　　　　　　　　　円</t>
    <rPh sb="0" eb="1">
      <t>キン</t>
    </rPh>
    <rPh sb="13" eb="14">
      <t>エン</t>
    </rPh>
    <phoneticPr fontId="3"/>
  </si>
  <si>
    <t>※関連資料を除き２枚以内に簡潔にまとめること。</t>
    <rPh sb="1" eb="3">
      <t>カンレン</t>
    </rPh>
    <rPh sb="3" eb="5">
      <t>シリョウ</t>
    </rPh>
    <rPh sb="6" eb="7">
      <t>ノゾ</t>
    </rPh>
    <rPh sb="9" eb="10">
      <t>マイ</t>
    </rPh>
    <rPh sb="10" eb="12">
      <t>イナイ</t>
    </rPh>
    <rPh sb="13" eb="15">
      <t>カンケツ</t>
    </rPh>
    <phoneticPr fontId="3"/>
  </si>
  <si>
    <t>着手年月日</t>
    <rPh sb="0" eb="2">
      <t>チャクシュ</t>
    </rPh>
    <rPh sb="2" eb="5">
      <t>ネンガッピ</t>
    </rPh>
    <phoneticPr fontId="3"/>
  </si>
  <si>
    <t>様式名</t>
    <rPh sb="0" eb="2">
      <t>ヨウシキ</t>
    </rPh>
    <rPh sb="2" eb="3">
      <t>メイ</t>
    </rPh>
    <phoneticPr fontId="3"/>
  </si>
  <si>
    <t>発注者</t>
    <rPh sb="0" eb="3">
      <t>ハッチュウシャ</t>
    </rPh>
    <phoneticPr fontId="3"/>
  </si>
  <si>
    <t>一部完了検査申請</t>
    <rPh sb="0" eb="2">
      <t>イチブ</t>
    </rPh>
    <rPh sb="2" eb="3">
      <t>カン</t>
    </rPh>
    <rPh sb="3" eb="4">
      <t>リョウ</t>
    </rPh>
    <rPh sb="4" eb="6">
      <t>ケンサ</t>
    </rPh>
    <rPh sb="6" eb="8">
      <t>シンセイ</t>
    </rPh>
    <phoneticPr fontId="3"/>
  </si>
  <si>
    <t>再　委　託　申　請　回　答　書</t>
    <rPh sb="0" eb="1">
      <t>サイ</t>
    </rPh>
    <rPh sb="2" eb="3">
      <t>イ</t>
    </rPh>
    <rPh sb="4" eb="5">
      <t>コトヅケ</t>
    </rPh>
    <rPh sb="6" eb="7">
      <t>サル</t>
    </rPh>
    <rPh sb="8" eb="9">
      <t>ショウ</t>
    </rPh>
    <rPh sb="10" eb="11">
      <t>カイ</t>
    </rPh>
    <rPh sb="12" eb="13">
      <t>コタエ</t>
    </rPh>
    <rPh sb="14" eb="15">
      <t>ショ</t>
    </rPh>
    <phoneticPr fontId="3"/>
  </si>
  <si>
    <t>管理技術者等届</t>
    <rPh sb="0" eb="2">
      <t>カンリ</t>
    </rPh>
    <rPh sb="2" eb="4">
      <t>ギジュツ</t>
    </rPh>
    <rPh sb="4" eb="5">
      <t>シャ</t>
    </rPh>
    <rPh sb="5" eb="6">
      <t>トウ</t>
    </rPh>
    <rPh sb="6" eb="7">
      <t>トド</t>
    </rPh>
    <phoneticPr fontId="3"/>
  </si>
  <si>
    <t>約款11条、仕様17、118、1117条</t>
    <rPh sb="0" eb="2">
      <t>ヤッカン</t>
    </rPh>
    <rPh sb="4" eb="5">
      <t>ジョウ</t>
    </rPh>
    <rPh sb="6" eb="8">
      <t>シヨウ</t>
    </rPh>
    <rPh sb="19" eb="20">
      <t>ジョウ</t>
    </rPh>
    <phoneticPr fontId="3"/>
  </si>
  <si>
    <t>←作業責任者</t>
    <rPh sb="1" eb="3">
      <t>サギョウ</t>
    </rPh>
    <rPh sb="3" eb="6">
      <t>セキニンシャ</t>
    </rPh>
    <phoneticPr fontId="3"/>
  </si>
  <si>
    <t>管理技術者等変更届</t>
    <rPh sb="0" eb="2">
      <t>カンリ</t>
    </rPh>
    <rPh sb="2" eb="4">
      <t>ギジュツ</t>
    </rPh>
    <rPh sb="4" eb="5">
      <t>シャ</t>
    </rPh>
    <rPh sb="5" eb="6">
      <t>トウ</t>
    </rPh>
    <rPh sb="6" eb="8">
      <t>ヘンコウ</t>
    </rPh>
    <rPh sb="8" eb="9">
      <t>トド</t>
    </rPh>
    <phoneticPr fontId="3"/>
  </si>
  <si>
    <t>郡</t>
    <rPh sb="0" eb="1">
      <t>グン</t>
    </rPh>
    <phoneticPr fontId="3"/>
  </si>
  <si>
    <t>班員</t>
    <rPh sb="0" eb="2">
      <t>はんいん</t>
    </rPh>
    <phoneticPr fontId="3" type="Hiragana"/>
  </si>
  <si>
    <t>作　業　責　任　者　変　更　届</t>
    <rPh sb="0" eb="1">
      <t>サク</t>
    </rPh>
    <rPh sb="2" eb="3">
      <t>ギョウ</t>
    </rPh>
    <rPh sb="4" eb="5">
      <t>セキ</t>
    </rPh>
    <rPh sb="6" eb="7">
      <t>ニン</t>
    </rPh>
    <rPh sb="8" eb="9">
      <t>モノ</t>
    </rPh>
    <rPh sb="10" eb="11">
      <t>ヘン</t>
    </rPh>
    <rPh sb="12" eb="13">
      <t>サラ</t>
    </rPh>
    <rPh sb="14" eb="15">
      <t>トド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</si>
  <si>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</si>
  <si>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６　延　長　日　数</t>
    <rPh sb="2" eb="3">
      <t>エン</t>
    </rPh>
    <rPh sb="4" eb="5">
      <t>チョウ</t>
    </rPh>
    <rPh sb="6" eb="7">
      <t>ヒ</t>
    </rPh>
    <rPh sb="8" eb="9">
      <t>スウ</t>
    </rPh>
    <phoneticPr fontId="3"/>
  </si>
  <si>
    <t>氏名　</t>
    <rPh sb="0" eb="2">
      <t>シメイ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</si>
  <si>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</si>
  <si>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</si>
  <si>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４　契約年月日</t>
    <rPh sb="2" eb="4">
      <t>けいやく</t>
    </rPh>
    <rPh sb="4" eb="7">
      <t>ねんがっぴ</t>
    </rPh>
    <phoneticPr fontId="3" type="Hiragana"/>
  </si>
  <si>
    <t xml:space="preserve"> から</t>
  </si>
  <si>
    <t>３　契約年月日</t>
    <rPh sb="2" eb="4">
      <t>けいやく</t>
    </rPh>
    <rPh sb="4" eb="7">
      <t>ねんがっぴ</t>
    </rPh>
    <phoneticPr fontId="3" type="Hiragana"/>
  </si>
  <si>
    <t>市処理欄</t>
    <rPh sb="0" eb="1">
      <t>し</t>
    </rPh>
    <rPh sb="1" eb="3">
      <t>しょり</t>
    </rPh>
    <rPh sb="3" eb="4">
      <t>らん</t>
    </rPh>
    <phoneticPr fontId="3" type="Hiragana"/>
  </si>
  <si>
    <t>現場事故報告書</t>
  </si>
  <si>
    <t>　３月</t>
    <rPh sb="2" eb="3">
      <t>つき</t>
    </rPh>
    <phoneticPr fontId="3" type="Hiragana"/>
  </si>
  <si>
    <t>○月</t>
    <rPh sb="1" eb="2">
      <t>ツキ</t>
    </rPh>
    <phoneticPr fontId="3"/>
  </si>
  <si>
    <t>１　委託業務名</t>
    <rPh sb="2" eb="4">
      <t>いたく</t>
    </rPh>
    <rPh sb="4" eb="6">
      <t>ぎょうむ</t>
    </rPh>
    <rPh sb="6" eb="7">
      <t>な</t>
    </rPh>
    <phoneticPr fontId="3" type="Hiragana"/>
  </si>
  <si>
    <t>検査部分数量</t>
    <rPh sb="0" eb="2">
      <t>ケンサ</t>
    </rPh>
    <rPh sb="2" eb="4">
      <t>ブブン</t>
    </rPh>
    <rPh sb="4" eb="6">
      <t>スウリョウ</t>
    </rPh>
    <phoneticPr fontId="3"/>
  </si>
  <si>
    <t>↓記入例が入っていますので、一度削除しご利用ください。</t>
    <rPh sb="1" eb="3">
      <t>キニュウ</t>
    </rPh>
    <rPh sb="3" eb="4">
      <t>レイ</t>
    </rPh>
    <rPh sb="5" eb="6">
      <t>ハイ</t>
    </rPh>
    <rPh sb="14" eb="16">
      <t>イチド</t>
    </rPh>
    <rPh sb="16" eb="18">
      <t>サクジョ</t>
    </rPh>
    <rPh sb="20" eb="22">
      <t>リヨウ</t>
    </rPh>
    <phoneticPr fontId="3"/>
  </si>
  <si>
    <t>摘　　　要
(検査済数量等）</t>
    <rPh sb="0" eb="1">
      <t>チャク</t>
    </rPh>
    <rPh sb="4" eb="5">
      <t>ヨウ</t>
    </rPh>
    <rPh sb="7" eb="9">
      <t>ケンサ</t>
    </rPh>
    <rPh sb="9" eb="10">
      <t>ズ</t>
    </rPh>
    <rPh sb="10" eb="12">
      <t>スウリョウ</t>
    </rPh>
    <rPh sb="12" eb="13">
      <t>トウ</t>
    </rPh>
    <phoneticPr fontId="3"/>
  </si>
  <si>
    <t>現 場 事 故 の 報 告 に つ い て</t>
    <rPh sb="0" eb="1">
      <t>ゲン</t>
    </rPh>
    <rPh sb="2" eb="3">
      <t>バ</t>
    </rPh>
    <rPh sb="4" eb="5">
      <t>コト</t>
    </rPh>
    <rPh sb="6" eb="7">
      <t>ユエ</t>
    </rPh>
    <rPh sb="10" eb="11">
      <t>ホウ</t>
    </rPh>
    <rPh sb="12" eb="13">
      <t>コク</t>
    </rPh>
    <phoneticPr fontId="3"/>
  </si>
  <si>
    <t>付けで完了検査合格の通知を受けたので、</t>
    <rPh sb="0" eb="1">
      <t>ヅ</t>
    </rPh>
    <rPh sb="3" eb="5">
      <t>カンリョウ</t>
    </rPh>
    <rPh sb="5" eb="7">
      <t>ケンサ</t>
    </rPh>
    <rPh sb="7" eb="9">
      <t>ゴウカク</t>
    </rPh>
    <rPh sb="10" eb="12">
      <t>ツウチ</t>
    </rPh>
    <rPh sb="13" eb="14">
      <t>ウ</t>
    </rPh>
    <phoneticPr fontId="3"/>
  </si>
  <si>
    <t>変更　委託料</t>
    <rPh sb="0" eb="2">
      <t>ヘンコウ</t>
    </rPh>
    <rPh sb="3" eb="5">
      <t>イタク</t>
    </rPh>
    <rPh sb="5" eb="6">
      <t>リョウ</t>
    </rPh>
    <phoneticPr fontId="3"/>
  </si>
  <si>
    <t>この度、下記の現場で事故が発生しましたので報告します。</t>
    <rPh sb="2" eb="3">
      <t>ド</t>
    </rPh>
    <rPh sb="4" eb="6">
      <t>カキ</t>
    </rPh>
    <rPh sb="7" eb="9">
      <t>ゲンバ</t>
    </rPh>
    <rPh sb="10" eb="12">
      <t>ジコ</t>
    </rPh>
    <rPh sb="13" eb="15">
      <t>ハッセイ</t>
    </rPh>
    <rPh sb="21" eb="23">
      <t>ホウコク</t>
    </rPh>
    <phoneticPr fontId="3"/>
  </si>
  <si>
    <t>業務打合簿</t>
    <rPh sb="0" eb="2">
      <t>ギョウム</t>
    </rPh>
    <phoneticPr fontId="3"/>
  </si>
  <si>
    <t>１　委託業務名</t>
    <rPh sb="2" eb="4">
      <t>イタク</t>
    </rPh>
    <rPh sb="4" eb="6">
      <t>ギョウム</t>
    </rPh>
    <rPh sb="6" eb="7">
      <t>ナ</t>
    </rPh>
    <phoneticPr fontId="3"/>
  </si>
  <si>
    <t>①どのような場所で　②どのような作業をしているときに　③どのような物又は環境で　
④どのような不完全な状態があって　⑤どのようにして事故が発生し　
⑥どの程度のケガ又は被害であるかを記入すること。　　</t>
  </si>
  <si>
    <t>登録番号</t>
    <rPh sb="0" eb="2">
      <t>トウロク</t>
    </rPh>
    <rPh sb="2" eb="4">
      <t>バンゴウ</t>
    </rPh>
    <phoneticPr fontId="3"/>
  </si>
  <si>
    <t>業務種別</t>
    <rPh sb="0" eb="2">
      <t>ギョウム</t>
    </rPh>
    <rPh sb="2" eb="4">
      <t>シュベツ</t>
    </rPh>
    <phoneticPr fontId="3"/>
  </si>
  <si>
    <t>市</t>
    <rPh sb="0" eb="1">
      <t>シ</t>
    </rPh>
    <phoneticPr fontId="3"/>
  </si>
  <si>
    <t>※３　「担当技術者」欄は、必要に応じて行を増やしてください。</t>
  </si>
  <si>
    <t>地内</t>
    <rPh sb="0" eb="1">
      <t>チ</t>
    </rPh>
    <rPh sb="1" eb="2">
      <t>ナイ</t>
    </rPh>
    <phoneticPr fontId="3"/>
  </si>
  <si>
    <t>付けで契約を締結した下記業務の作業責任者を変更した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5" eb="17">
      <t>サギョウ</t>
    </rPh>
    <rPh sb="17" eb="20">
      <t>セキニンシャ</t>
    </rPh>
    <rPh sb="21" eb="23">
      <t>ヘンコウ</t>
    </rPh>
    <phoneticPr fontId="3"/>
  </si>
  <si>
    <t>４　履行期間</t>
    <rPh sb="2" eb="4">
      <t>リコウ</t>
    </rPh>
    <rPh sb="4" eb="6">
      <t>キカン</t>
    </rPh>
    <phoneticPr fontId="3"/>
  </si>
  <si>
    <t>年　　月　　日</t>
    <rPh sb="0" eb="1">
      <t>ねん</t>
    </rPh>
    <rPh sb="3" eb="4">
      <t>つき</t>
    </rPh>
    <rPh sb="6" eb="7">
      <t>にち</t>
    </rPh>
    <phoneticPr fontId="3" type="Hiragana"/>
  </si>
  <si>
    <t>町</t>
    <rPh sb="0" eb="1">
      <t>マチ</t>
    </rPh>
    <phoneticPr fontId="3"/>
  </si>
  <si>
    <t>履行期間</t>
    <rPh sb="0" eb="2">
      <t>リコウ</t>
    </rPh>
    <rPh sb="2" eb="4">
      <t>キカン</t>
    </rPh>
    <phoneticPr fontId="3"/>
  </si>
  <si>
    <t>３　業務委託料</t>
    <rPh sb="2" eb="4">
      <t>ギョウム</t>
    </rPh>
    <rPh sb="4" eb="5">
      <t>イ</t>
    </rPh>
    <rPh sb="5" eb="6">
      <t>コトヅケ</t>
    </rPh>
    <rPh sb="6" eb="7">
      <t>リョウ</t>
    </rPh>
    <phoneticPr fontId="3"/>
  </si>
  <si>
    <t>２　実施場所</t>
    <rPh sb="2" eb="4">
      <t>ジッシ</t>
    </rPh>
    <rPh sb="5" eb="6">
      <t>コウジョウ</t>
    </rPh>
    <phoneticPr fontId="3"/>
  </si>
  <si>
    <t>１　委託業務名</t>
    <rPh sb="2" eb="4">
      <t>イタク</t>
    </rPh>
    <rPh sb="4" eb="6">
      <t>ギョウム</t>
    </rPh>
    <rPh sb="6" eb="7">
      <t>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</si>
  <si>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</si>
  <si>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フ リ ガ ナ</t>
  </si>
  <si>
    <t>１　委託業務名</t>
    <rPh sb="2" eb="4">
      <t>イタク</t>
    </rPh>
    <rPh sb="4" eb="6">
      <t>ギョウム</t>
    </rPh>
    <phoneticPr fontId="3"/>
  </si>
  <si>
    <t>３　受領済金額</t>
    <rPh sb="2" eb="4">
      <t>じゅりょう</t>
    </rPh>
    <rPh sb="4" eb="5">
      <t>ず</t>
    </rPh>
    <rPh sb="5" eb="7">
      <t>きんがく</t>
    </rPh>
    <phoneticPr fontId="3" type="Hiragana"/>
  </si>
  <si>
    <t>商号又は名称</t>
  </si>
  <si>
    <t>業務工程表</t>
    <rPh sb="0" eb="2">
      <t>ギョウム</t>
    </rPh>
    <phoneticPr fontId="3"/>
  </si>
  <si>
    <t>％</t>
  </si>
  <si>
    <t>9月</t>
  </si>
  <si>
    <t>市独自様式</t>
    <rPh sb="0" eb="1">
      <t>シ</t>
    </rPh>
    <rPh sb="1" eb="3">
      <t>ドクジ</t>
    </rPh>
    <rPh sb="3" eb="5">
      <t>ヨウシキ</t>
    </rPh>
    <phoneticPr fontId="3"/>
  </si>
  <si>
    <t>　</t>
  </si>
  <si>
    <t>入力シート</t>
    <rPh sb="0" eb="2">
      <t>ニュウリョク</t>
    </rPh>
    <phoneticPr fontId="3"/>
  </si>
  <si>
    <t>業務内容</t>
    <rPh sb="0" eb="2">
      <t>ギョウム</t>
    </rPh>
    <rPh sb="2" eb="4">
      <t>ナイヨウ</t>
    </rPh>
    <phoneticPr fontId="3"/>
  </si>
  <si>
    <t>　　　　　　第１回部金</t>
    <rPh sb="6" eb="7">
      <t>ダイ</t>
    </rPh>
    <rPh sb="8" eb="9">
      <t>カイ</t>
    </rPh>
    <rPh sb="9" eb="10">
      <t>ブ</t>
    </rPh>
    <rPh sb="10" eb="11">
      <t>キン</t>
    </rPh>
    <phoneticPr fontId="3"/>
  </si>
  <si>
    <t>合議欄</t>
    <rPh sb="0" eb="1">
      <t>ごう</t>
    </rPh>
    <rPh sb="1" eb="2">
      <t>ぎ</t>
    </rPh>
    <rPh sb="2" eb="3">
      <t>らん</t>
    </rPh>
    <phoneticPr fontId="3" type="Hiragana"/>
  </si>
  <si>
    <t>管理技術者</t>
    <rPh sb="0" eb="2">
      <t>カンリ</t>
    </rPh>
    <rPh sb="2" eb="4">
      <t>ギジュツ</t>
    </rPh>
    <rPh sb="4" eb="5">
      <t>シャ</t>
    </rPh>
    <phoneticPr fontId="3"/>
  </si>
  <si>
    <t>合議欄</t>
    <rPh sb="0" eb="2">
      <t>ごうぎ</t>
    </rPh>
    <rPh sb="2" eb="3">
      <t>らん</t>
    </rPh>
    <phoneticPr fontId="3" type="Hiragana"/>
  </si>
  <si>
    <t>約款2条、仕様8、107、1107条</t>
  </si>
  <si>
    <t>6月</t>
  </si>
  <si>
    <t>金　　　　　　　　　　　　　　　　　　　円　</t>
    <rPh sb="0" eb="1">
      <t>キン</t>
    </rPh>
    <rPh sb="20" eb="21">
      <t>エン</t>
    </rPh>
    <phoneticPr fontId="3"/>
  </si>
  <si>
    <t>　１月</t>
    <rPh sb="2" eb="3">
      <t>つき</t>
    </rPh>
    <phoneticPr fontId="3" type="Hiragana"/>
  </si>
  <si>
    <t>業　務　工　程　表</t>
    <rPh sb="0" eb="1">
      <t>ごう</t>
    </rPh>
    <rPh sb="2" eb="3">
      <t>つとむ</t>
    </rPh>
    <rPh sb="4" eb="5">
      <t>こう</t>
    </rPh>
    <phoneticPr fontId="3" type="Hiragana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</si>
  <si>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</si>
  <si>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業務履行報告書</t>
    <rPh sb="0" eb="2">
      <t>ギョウム</t>
    </rPh>
    <phoneticPr fontId="3"/>
  </si>
  <si>
    <t>担当技術者</t>
    <rPh sb="0" eb="2">
      <t>タントウ</t>
    </rPh>
    <rPh sb="2" eb="5">
      <t>ギジュツシャ</t>
    </rPh>
    <phoneticPr fontId="3"/>
  </si>
  <si>
    <t>　　　変更後の管理技術者等が、その資格を有することが確認できる書類を添付してください。</t>
  </si>
  <si>
    <t>はやし　○○</t>
  </si>
  <si>
    <t>作業責任者変更届　（管理技術者欄に作業責任者を入力）</t>
    <rPh sb="0" eb="2">
      <t>サギョウ</t>
    </rPh>
    <rPh sb="2" eb="5">
      <t>セキニンシャ</t>
    </rPh>
    <rPh sb="5" eb="8">
      <t>ヘンコウトドケ</t>
    </rPh>
    <phoneticPr fontId="3"/>
  </si>
  <si>
    <t>契約時</t>
    <rPh sb="0" eb="2">
      <t>ケイヤク</t>
    </rPh>
    <rPh sb="2" eb="3">
      <t>ジ</t>
    </rPh>
    <phoneticPr fontId="3"/>
  </si>
  <si>
    <t>技術者氏名</t>
    <rPh sb="0" eb="3">
      <t>ギジュツシャ</t>
    </rPh>
    <rPh sb="3" eb="5">
      <t>シメイ</t>
    </rPh>
    <phoneticPr fontId="3"/>
  </si>
  <si>
    <t>　（変更後）</t>
    <rPh sb="2" eb="4">
      <t>ヘンコウ</t>
    </rPh>
    <rPh sb="4" eb="5">
      <t>ゴ</t>
    </rPh>
    <phoneticPr fontId="3"/>
  </si>
  <si>
    <t>業務段階確認申出書</t>
    <rPh sb="0" eb="2">
      <t>ギョウム</t>
    </rPh>
    <phoneticPr fontId="3"/>
  </si>
  <si>
    <t>1月</t>
  </si>
  <si>
    <t>次のとおり、提出します。</t>
  </si>
  <si>
    <t>再委託申請書</t>
    <rPh sb="0" eb="3">
      <t>サイイタク</t>
    </rPh>
    <rPh sb="3" eb="6">
      <t>シンセイショ</t>
    </rPh>
    <phoneticPr fontId="3"/>
  </si>
  <si>
    <t>維持管理業務</t>
    <rPh sb="0" eb="2">
      <t>イジ</t>
    </rPh>
    <rPh sb="2" eb="4">
      <t>カンリ</t>
    </rPh>
    <rPh sb="4" eb="6">
      <t>ギョウム</t>
    </rPh>
    <phoneticPr fontId="3"/>
  </si>
  <si>
    <t>※２　変更後の管理技術者等の社員証を添付してください。</t>
  </si>
  <si>
    <t>変更　管理技術者</t>
    <rPh sb="0" eb="2">
      <t>ヘンコウ</t>
    </rPh>
    <rPh sb="3" eb="5">
      <t>カンリ</t>
    </rPh>
    <rPh sb="5" eb="7">
      <t>ギジュツ</t>
    </rPh>
    <rPh sb="7" eb="8">
      <t>シャ</t>
    </rPh>
    <phoneticPr fontId="3"/>
  </si>
  <si>
    <t>名　　　称</t>
    <rPh sb="0" eb="1">
      <t>な</t>
    </rPh>
    <rPh sb="4" eb="5">
      <t>しょう</t>
    </rPh>
    <phoneticPr fontId="3" type="Hiragana"/>
  </si>
  <si>
    <t>様式第103号の2</t>
    <rPh sb="0" eb="2">
      <t>ヨウシキ</t>
    </rPh>
    <rPh sb="2" eb="3">
      <t>ダイ</t>
    </rPh>
    <rPh sb="6" eb="7">
      <t>ゴウ</t>
    </rPh>
    <phoneticPr fontId="3"/>
  </si>
  <si>
    <t>履　行　期　間　延　長　申　出　書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サル</t>
    </rPh>
    <rPh sb="14" eb="15">
      <t>デ</t>
    </rPh>
    <rPh sb="16" eb="17">
      <t>ショ</t>
    </rPh>
    <phoneticPr fontId="3"/>
  </si>
  <si>
    <t>作業責任者届　　　　（管理技術者欄に作業責任者を入力）</t>
    <rPh sb="0" eb="2">
      <t>サギョウ</t>
    </rPh>
    <rPh sb="2" eb="5">
      <t>セキニンシャ</t>
    </rPh>
    <rPh sb="5" eb="6">
      <t>トド</t>
    </rPh>
    <rPh sb="11" eb="13">
      <t>カンリ</t>
    </rPh>
    <rPh sb="13" eb="15">
      <t>ギジュツ</t>
    </rPh>
    <rPh sb="15" eb="16">
      <t>シャ</t>
    </rPh>
    <rPh sb="16" eb="17">
      <t>ラン</t>
    </rPh>
    <rPh sb="18" eb="20">
      <t>サギョウ</t>
    </rPh>
    <rPh sb="20" eb="23">
      <t>セキニンシャ</t>
    </rPh>
    <rPh sb="24" eb="26">
      <t>ニュウリョク</t>
    </rPh>
    <phoneticPr fontId="3"/>
  </si>
  <si>
    <t>業務成果引渡書</t>
    <rPh sb="0" eb="2">
      <t>ギョウム</t>
    </rPh>
    <rPh sb="2" eb="4">
      <t>セイカ</t>
    </rPh>
    <rPh sb="4" eb="6">
      <t>ヒキワタ</t>
    </rPh>
    <phoneticPr fontId="3"/>
  </si>
  <si>
    <t>委託料請求書</t>
    <rPh sb="0" eb="2">
      <t>イタク</t>
    </rPh>
    <rPh sb="2" eb="3">
      <t>リョウ</t>
    </rPh>
    <phoneticPr fontId="3"/>
  </si>
  <si>
    <t>３　業 務 委 託　料</t>
    <rPh sb="2" eb="3">
      <t>ゴウ</t>
    </rPh>
    <rPh sb="4" eb="5">
      <t>ツトム</t>
    </rPh>
    <rPh sb="6" eb="7">
      <t>イ</t>
    </rPh>
    <rPh sb="8" eb="9">
      <t>タク</t>
    </rPh>
    <rPh sb="10" eb="11">
      <t>リョウ</t>
    </rPh>
    <phoneticPr fontId="3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</si>
  <si>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3"/>
  </si>
  <si>
    <t>仕様5、104、1104条</t>
    <rPh sb="0" eb="2">
      <t>シヨウ</t>
    </rPh>
    <rPh sb="12" eb="13">
      <t>ジョウ</t>
    </rPh>
    <phoneticPr fontId="3"/>
  </si>
  <si>
    <t>・発議事項の「その他」については、通知、報告、提出等を行う場合とする。</t>
    <rPh sb="1" eb="3">
      <t>ハツギ</t>
    </rPh>
    <rPh sb="3" eb="5">
      <t>ジコウ</t>
    </rPh>
    <rPh sb="9" eb="10">
      <t>タ</t>
    </rPh>
    <rPh sb="17" eb="19">
      <t>ツウチ</t>
    </rPh>
    <rPh sb="20" eb="22">
      <t>ホウコク</t>
    </rPh>
    <rPh sb="23" eb="25">
      <t>テイシュツ</t>
    </rPh>
    <rPh sb="25" eb="26">
      <t>トウ</t>
    </rPh>
    <rPh sb="27" eb="28">
      <t>オコナ</t>
    </rPh>
    <rPh sb="29" eb="31">
      <t>バアイ</t>
    </rPh>
    <phoneticPr fontId="3"/>
  </si>
  <si>
    <t>完了時</t>
    <rPh sb="0" eb="2">
      <t>カンリョウ</t>
    </rPh>
    <rPh sb="2" eb="3">
      <t>ジ</t>
    </rPh>
    <phoneticPr fontId="3"/>
  </si>
  <si>
    <t>数量</t>
    <rPh sb="0" eb="2">
      <t>すうりょう</t>
    </rPh>
    <phoneticPr fontId="3" type="Hiragana"/>
  </si>
  <si>
    <t>前払金額</t>
    <rPh sb="0" eb="2">
      <t>まえばら</t>
    </rPh>
    <rPh sb="2" eb="4">
      <t>きんがく</t>
    </rPh>
    <phoneticPr fontId="3" type="Hiragana"/>
  </si>
  <si>
    <t>その他</t>
    <rPh sb="2" eb="3">
      <t>タ</t>
    </rPh>
    <phoneticPr fontId="3"/>
  </si>
  <si>
    <t>履行期間延長申出書</t>
    <rPh sb="0" eb="2">
      <t>リコウ</t>
    </rPh>
    <rPh sb="2" eb="4">
      <t>キカン</t>
    </rPh>
    <rPh sb="4" eb="6">
      <t>エンチョウ</t>
    </rPh>
    <phoneticPr fontId="3"/>
  </si>
  <si>
    <t>業務完了届</t>
    <rPh sb="0" eb="2">
      <t>ギョウム</t>
    </rPh>
    <rPh sb="2" eb="4">
      <t>カンリョウ</t>
    </rPh>
    <phoneticPr fontId="3"/>
  </si>
  <si>
    <t>付けで契約を締結した下記業務の管理技術者等を定めたので、</t>
    <rPh sb="12" eb="14">
      <t>ギョウム</t>
    </rPh>
    <rPh sb="15" eb="17">
      <t>カンリ</t>
    </rPh>
    <rPh sb="17" eb="20">
      <t>ギジュツシャ</t>
    </rPh>
    <phoneticPr fontId="3"/>
  </si>
  <si>
    <t>口座番号</t>
    <rPh sb="0" eb="2">
      <t>コウザ</t>
    </rPh>
    <rPh sb="2" eb="4">
      <t>バンゴウ</t>
    </rPh>
    <phoneticPr fontId="3"/>
  </si>
  <si>
    <t xml:space="preserve"> まで</t>
  </si>
  <si>
    <t>※１　管理技術者等の社員証を添付してください。</t>
    <rPh sb="3" eb="5">
      <t>カンリ</t>
    </rPh>
    <rPh sb="5" eb="7">
      <t>ギジュツ</t>
    </rPh>
    <rPh sb="7" eb="8">
      <t>シャ</t>
    </rPh>
    <rPh sb="8" eb="9">
      <t>トウ</t>
    </rPh>
    <rPh sb="10" eb="12">
      <t>シャイン</t>
    </rPh>
    <rPh sb="12" eb="13">
      <t>ショウ</t>
    </rPh>
    <rPh sb="14" eb="16">
      <t>テンプ</t>
    </rPh>
    <phoneticPr fontId="3"/>
  </si>
  <si>
    <t>ただし、下記業務の第　回部分払金として</t>
  </si>
  <si>
    <t>※根拠条項については以下のとおり省略表示しています。</t>
  </si>
  <si>
    <t>※２　「技術者資格の名称」欄には、仕様書に定める資格を満たすものについて記載する</t>
  </si>
  <si>
    <t>６　一部完了部分</t>
    <rPh sb="2" eb="4">
      <t>いちぶ</t>
    </rPh>
    <rPh sb="4" eb="5">
      <t>かん</t>
    </rPh>
    <rPh sb="5" eb="6">
      <t>りょう</t>
    </rPh>
    <rPh sb="6" eb="8">
      <t>ぶぶん</t>
    </rPh>
    <phoneticPr fontId="3" type="Hiragana"/>
  </si>
  <si>
    <t>資格番号等</t>
    <rPh sb="0" eb="2">
      <t>シカク</t>
    </rPh>
    <rPh sb="2" eb="4">
      <t>バンゴウ</t>
    </rPh>
    <rPh sb="4" eb="5">
      <t>トウ</t>
    </rPh>
    <phoneticPr fontId="3"/>
  </si>
  <si>
    <t xml:space="preserve"> 監督員名</t>
    <rPh sb="1" eb="3">
      <t>カントク</t>
    </rPh>
    <rPh sb="3" eb="4">
      <t>イン</t>
    </rPh>
    <rPh sb="4" eb="5">
      <t>メイ</t>
    </rPh>
    <phoneticPr fontId="3"/>
  </si>
  <si>
    <t>受注者　住所</t>
    <rPh sb="4" eb="5">
      <t>じゅう</t>
    </rPh>
    <rPh sb="5" eb="6">
      <t>ところ</t>
    </rPh>
    <phoneticPr fontId="3" type="Hiragana"/>
  </si>
  <si>
    <t>技術者資格の名称</t>
    <rPh sb="0" eb="3">
      <t>ギジュツシャ</t>
    </rPh>
    <rPh sb="3" eb="5">
      <t>シカク</t>
    </rPh>
    <rPh sb="6" eb="8">
      <t>メイショウ</t>
    </rPh>
    <phoneticPr fontId="3"/>
  </si>
  <si>
    <t>　　　ものとし、その資格を有することが確認できる書類を添付してください。</t>
  </si>
  <si>
    <t>氏　　　名</t>
    <rPh sb="0" eb="1">
      <t>シ</t>
    </rPh>
    <rPh sb="4" eb="5">
      <t>メイ</t>
    </rPh>
    <phoneticPr fontId="3"/>
  </si>
  <si>
    <t>※１　本文の空白欄は、管理技術者、照査技術者、担当技術者の名称を記入してください。</t>
    <rPh sb="3" eb="5">
      <t>ホンブン</t>
    </rPh>
    <rPh sb="6" eb="8">
      <t>クウハク</t>
    </rPh>
    <rPh sb="8" eb="9">
      <t>ラン</t>
    </rPh>
    <rPh sb="11" eb="13">
      <t>カンリ</t>
    </rPh>
    <rPh sb="13" eb="16">
      <t>ギジュツシャ</t>
    </rPh>
    <rPh sb="17" eb="19">
      <t>ショウサ</t>
    </rPh>
    <rPh sb="19" eb="22">
      <t>ギジュツシャ</t>
    </rPh>
    <rPh sb="23" eb="25">
      <t>タントウ</t>
    </rPh>
    <rPh sb="25" eb="28">
      <t>ギジュツシャ</t>
    </rPh>
    <rPh sb="29" eb="31">
      <t>メイショウ</t>
    </rPh>
    <rPh sb="32" eb="34">
      <t>キニュウ</t>
    </rPh>
    <phoneticPr fontId="3"/>
  </si>
  <si>
    <t xml:space="preserve">
(注) １　登録番号及び登録業種の欄は、測量法、建築士法または土地家屋調査士法等により、
　　　　　登録が義務付けられている場合に記載すること。
　　　２　再委託金額は、消費税及び地方消費税を含む額を記入し、（ 　）に消費税及び地方消費税
　　　　　の額を内書きすること。
　　　３　業務内容は、再委託する業務について具体的に記入すること。</t>
    <rPh sb="2" eb="3">
      <t>チュウ</t>
    </rPh>
    <phoneticPr fontId="3"/>
  </si>
  <si>
    <t>２　実施場所</t>
    <rPh sb="2" eb="4">
      <t>じっし</t>
    </rPh>
    <rPh sb="4" eb="6">
      <t>ばしょ</t>
    </rPh>
    <phoneticPr fontId="3" type="Hiragana"/>
  </si>
  <si>
    <t>※３　「技術者資格の名称」欄には、仕様書に定める資格を満たすものについて記載するものとし、</t>
  </si>
  <si>
    <t>作　業　責　任　者　届</t>
    <rPh sb="0" eb="1">
      <t>サク</t>
    </rPh>
    <rPh sb="2" eb="3">
      <t>ギョウ</t>
    </rPh>
    <rPh sb="4" eb="5">
      <t>セキ</t>
    </rPh>
    <rPh sb="6" eb="7">
      <t>ニン</t>
    </rPh>
    <rPh sb="8" eb="9">
      <t>モノ</t>
    </rPh>
    <rPh sb="10" eb="11">
      <t>トド</t>
    </rPh>
    <phoneticPr fontId="3"/>
  </si>
  <si>
    <t>※４　行数が不足する場合は、必要に応じて行を増やしてください。</t>
  </si>
  <si>
    <t>契約年月日</t>
    <rPh sb="0" eb="2">
      <t>けいやく</t>
    </rPh>
    <rPh sb="2" eb="5">
      <t>ねんがっぴ</t>
    </rPh>
    <phoneticPr fontId="3" type="Hiragana"/>
  </si>
  <si>
    <t>　　します。</t>
  </si>
  <si>
    <t xml:space="preserve">受注者 </t>
    <rPh sb="0" eb="3">
      <t>じゅちゅうしゃ</t>
    </rPh>
    <phoneticPr fontId="3" type="Hiragana"/>
  </si>
  <si>
    <t>係長</t>
    <rPh sb="0" eb="2">
      <t>かかりちょう</t>
    </rPh>
    <phoneticPr fontId="3" type="Hiragana"/>
  </si>
  <si>
    <t>業　務　成　果　引　渡　書</t>
    <rPh sb="0" eb="1">
      <t>ギョウ</t>
    </rPh>
    <rPh sb="2" eb="3">
      <t>ツトム</t>
    </rPh>
    <rPh sb="4" eb="5">
      <t>シゲル</t>
    </rPh>
    <rPh sb="6" eb="7">
      <t>ハテ</t>
    </rPh>
    <rPh sb="8" eb="9">
      <t>イン</t>
    </rPh>
    <rPh sb="10" eb="11">
      <t>ワタリ</t>
    </rPh>
    <rPh sb="12" eb="13">
      <t>ショ</t>
    </rPh>
    <phoneticPr fontId="3"/>
  </si>
  <si>
    <t>下記業務の成果を引き渡します。</t>
    <rPh sb="0" eb="2">
      <t>カキ</t>
    </rPh>
    <rPh sb="2" eb="4">
      <t>ギョウム</t>
    </rPh>
    <rPh sb="5" eb="7">
      <t>セイカ</t>
    </rPh>
    <rPh sb="8" eb="9">
      <t>ヒ</t>
    </rPh>
    <rPh sb="10" eb="11">
      <t>ワタ</t>
    </rPh>
    <phoneticPr fontId="3"/>
  </si>
  <si>
    <t>完了日</t>
    <rPh sb="0" eb="2">
      <t>カンリョウ</t>
    </rPh>
    <rPh sb="2" eb="3">
      <t>ビ</t>
    </rPh>
    <phoneticPr fontId="3"/>
  </si>
  <si>
    <t>完了検査日</t>
    <rPh sb="0" eb="2">
      <t>カンリョウ</t>
    </rPh>
    <rPh sb="2" eb="4">
      <t>ケンサ</t>
    </rPh>
    <rPh sb="4" eb="5">
      <t>ビ</t>
    </rPh>
    <phoneticPr fontId="3"/>
  </si>
  <si>
    <t>管理技術者等届</t>
    <rPh sb="0" eb="2">
      <t>カンリ</t>
    </rPh>
    <rPh sb="2" eb="4">
      <t>ギジュツ</t>
    </rPh>
    <rPh sb="4" eb="5">
      <t>シャ</t>
    </rPh>
    <phoneticPr fontId="3"/>
  </si>
  <si>
    <t>管理技術者等変更届</t>
    <rPh sb="0" eb="2">
      <t>カンリ</t>
    </rPh>
    <rPh sb="2" eb="4">
      <t>ギジュツ</t>
    </rPh>
    <rPh sb="4" eb="5">
      <t>シャ</t>
    </rPh>
    <rPh sb="6" eb="8">
      <t>ヘンコウ</t>
    </rPh>
    <phoneticPr fontId="3"/>
  </si>
  <si>
    <t>第　　回　部　分　払　 請　 求 　書</t>
    <rPh sb="0" eb="1">
      <t>ダイ</t>
    </rPh>
    <rPh sb="3" eb="4">
      <t>カイ</t>
    </rPh>
    <rPh sb="5" eb="6">
      <t>ブ</t>
    </rPh>
    <rPh sb="7" eb="8">
      <t>フン</t>
    </rPh>
    <rPh sb="9" eb="10">
      <t>ハラ</t>
    </rPh>
    <rPh sb="12" eb="13">
      <t>ショウ</t>
    </rPh>
    <rPh sb="15" eb="16">
      <t>モトム</t>
    </rPh>
    <rPh sb="18" eb="19">
      <t>ショ</t>
    </rPh>
    <phoneticPr fontId="3"/>
  </si>
  <si>
    <t>３　業務委託料</t>
    <rPh sb="2" eb="4">
      <t>ギョウム</t>
    </rPh>
    <rPh sb="4" eb="6">
      <t>イタク</t>
    </rPh>
    <rPh sb="6" eb="7">
      <t>リョウ</t>
    </rPh>
    <phoneticPr fontId="3"/>
  </si>
  <si>
    <t>10月</t>
  </si>
  <si>
    <t>決裁欄</t>
    <rPh sb="0" eb="2">
      <t>けっさい</t>
    </rPh>
    <rPh sb="2" eb="3">
      <t>らん</t>
    </rPh>
    <phoneticPr fontId="3" type="Hiragana"/>
  </si>
  <si>
    <t>（</t>
  </si>
  <si>
    <t xml:space="preserve"> 会社名</t>
    <rPh sb="1" eb="4">
      <t>カイシャメイ</t>
    </rPh>
    <phoneticPr fontId="3"/>
  </si>
  <si>
    <t>延長（短縮）日数</t>
    <rPh sb="0" eb="2">
      <t>エンチョウ</t>
    </rPh>
    <rPh sb="3" eb="5">
      <t>タンシュク</t>
    </rPh>
    <rPh sb="6" eb="8">
      <t>ニッスウ</t>
    </rPh>
    <phoneticPr fontId="3"/>
  </si>
  <si>
    <t>業務中</t>
    <rPh sb="0" eb="3">
      <t>ギョウムチュウ</t>
    </rPh>
    <phoneticPr fontId="3"/>
  </si>
  <si>
    <r>
      <t>下記</t>
    </r>
    <r>
      <rPr>
        <u/>
        <sz val="13"/>
        <color auto="1"/>
        <rFont val="ＭＳ 明朝"/>
      </rPr>
      <t>　業務　</t>
    </r>
    <r>
      <rPr>
        <sz val="13"/>
        <color auto="1"/>
        <rFont val="ＭＳ 明朝"/>
      </rPr>
      <t>の既済部分（出来形）について、第　　回部金を受けたく、</t>
    </r>
    <rPh sb="0" eb="2">
      <t>かき</t>
    </rPh>
    <rPh sb="3" eb="5">
      <t>ぎょうむ</t>
    </rPh>
    <rPh sb="7" eb="8">
      <t>すで</t>
    </rPh>
    <rPh sb="8" eb="9">
      <t>す</t>
    </rPh>
    <rPh sb="9" eb="11">
      <t>ぶぶん</t>
    </rPh>
    <rPh sb="12" eb="14">
      <t>でき</t>
    </rPh>
    <rPh sb="14" eb="15">
      <t>かたち</t>
    </rPh>
    <rPh sb="21" eb="22">
      <t>だい</t>
    </rPh>
    <rPh sb="24" eb="25">
      <t>かい</t>
    </rPh>
    <rPh sb="25" eb="26">
      <t>ぶ</t>
    </rPh>
    <rPh sb="26" eb="27">
      <t>きん</t>
    </rPh>
    <rPh sb="28" eb="29">
      <t>う</t>
    </rPh>
    <phoneticPr fontId="3" type="Hiragana"/>
  </si>
  <si>
    <t>）</t>
  </si>
  <si>
    <t>課員</t>
    <rPh sb="0" eb="2">
      <t>かいん</t>
    </rPh>
    <phoneticPr fontId="3" type="Hiragana"/>
  </si>
  <si>
    <t>支店</t>
    <rPh sb="0" eb="2">
      <t>シテン</t>
    </rPh>
    <phoneticPr fontId="3"/>
  </si>
  <si>
    <t>再　委　託　申　請　書</t>
    <rPh sb="0" eb="1">
      <t>サイ</t>
    </rPh>
    <rPh sb="2" eb="3">
      <t>イ</t>
    </rPh>
    <rPh sb="4" eb="5">
      <t>コトヅケ</t>
    </rPh>
    <rPh sb="6" eb="7">
      <t>サル</t>
    </rPh>
    <rPh sb="8" eb="9">
      <t>ショウ</t>
    </rPh>
    <rPh sb="10" eb="11">
      <t>ショ</t>
    </rPh>
    <phoneticPr fontId="3"/>
  </si>
  <si>
    <t>口座名義</t>
    <rPh sb="0" eb="2">
      <t>こうざ</t>
    </rPh>
    <rPh sb="2" eb="4">
      <t>めいぎ</t>
    </rPh>
    <phoneticPr fontId="3" type="Hiragana"/>
  </si>
  <si>
    <t>再委託業者名</t>
    <rPh sb="0" eb="3">
      <t>サイイタク</t>
    </rPh>
    <rPh sb="3" eb="5">
      <t>ギョウシャ</t>
    </rPh>
    <rPh sb="5" eb="6">
      <t>メイ</t>
    </rPh>
    <phoneticPr fontId="3"/>
  </si>
  <si>
    <t>住　　　所</t>
    <rPh sb="0" eb="1">
      <t>ジュウ</t>
    </rPh>
    <rPh sb="4" eb="5">
      <t>ショ</t>
    </rPh>
    <phoneticPr fontId="3"/>
  </si>
  <si>
    <r>
      <t>下記の</t>
    </r>
    <r>
      <rPr>
        <u/>
        <sz val="13"/>
        <color auto="1"/>
        <rFont val="ＭＳ 明朝"/>
      </rPr>
      <t>　業　務　</t>
    </r>
    <r>
      <rPr>
        <sz val="13"/>
        <color auto="1"/>
        <rFont val="ＭＳ 明朝"/>
      </rPr>
      <t>を完了したので、検査をお願いします。</t>
    </r>
    <rPh sb="0" eb="2">
      <t>かき</t>
    </rPh>
    <rPh sb="4" eb="5">
      <t>ごう</t>
    </rPh>
    <rPh sb="6" eb="7">
      <t>つとむ</t>
    </rPh>
    <rPh sb="9" eb="11">
      <t>かんりょう</t>
    </rPh>
    <rPh sb="16" eb="18">
      <t>けんさ</t>
    </rPh>
    <rPh sb="20" eb="21">
      <t>ねが</t>
    </rPh>
    <phoneticPr fontId="3" type="Hiragana"/>
  </si>
  <si>
    <t>登録業種</t>
    <rPh sb="0" eb="2">
      <t>トウロク</t>
    </rPh>
    <rPh sb="2" eb="4">
      <t>ギョウシュ</t>
    </rPh>
    <phoneticPr fontId="3"/>
  </si>
  <si>
    <t>再委託部分</t>
    <rPh sb="0" eb="3">
      <t>サイイタク</t>
    </rPh>
    <rPh sb="3" eb="5">
      <t>ブブン</t>
    </rPh>
    <phoneticPr fontId="3"/>
  </si>
  <si>
    <t>３　業務委託料</t>
    <rPh sb="2" eb="4">
      <t>ぎょうむ</t>
    </rPh>
    <rPh sb="4" eb="7">
      <t>いたくりょう</t>
    </rPh>
    <phoneticPr fontId="3" type="Hiragana"/>
  </si>
  <si>
    <t>再委託金額</t>
    <rPh sb="0" eb="3">
      <t>サイイタク</t>
    </rPh>
    <rPh sb="3" eb="5">
      <t>キンガク</t>
    </rPh>
    <phoneticPr fontId="3"/>
  </si>
  <si>
    <t>変更　照査技術者</t>
    <rPh sb="0" eb="2">
      <t>ヘンコウ</t>
    </rPh>
    <rPh sb="3" eb="5">
      <t>ショウサ</t>
    </rPh>
    <rPh sb="5" eb="8">
      <t>ギジュツシャ</t>
    </rPh>
    <phoneticPr fontId="3"/>
  </si>
  <si>
    <t>５　履行期間</t>
    <rPh sb="2" eb="3">
      <t>り</t>
    </rPh>
    <rPh sb="3" eb="4">
      <t>ぎょう</t>
    </rPh>
    <rPh sb="4" eb="5">
      <t>き</t>
    </rPh>
    <rPh sb="5" eb="6">
      <t>あいだ</t>
    </rPh>
    <phoneticPr fontId="3" type="Hiragana"/>
  </si>
  <si>
    <t>１　委託業務名</t>
    <rPh sb="2" eb="4">
      <t>いたく</t>
    </rPh>
    <rPh sb="4" eb="6">
      <t>ぎょうむ</t>
    </rPh>
    <rPh sb="6" eb="7">
      <t>めい</t>
    </rPh>
    <phoneticPr fontId="3" type="Hiragana"/>
  </si>
  <si>
    <t>金        　  　　 円</t>
    <rPh sb="0" eb="1">
      <t>きん</t>
    </rPh>
    <rPh sb="15" eb="16">
      <t>えん</t>
    </rPh>
    <phoneticPr fontId="3" type="Hiragana"/>
  </si>
  <si>
    <t xml:space="preserve">受注者　住所 </t>
    <rPh sb="0" eb="3">
      <t>ジュチュウシャ</t>
    </rPh>
    <rPh sb="4" eb="6">
      <t>ジュウショ</t>
    </rPh>
    <phoneticPr fontId="3"/>
  </si>
  <si>
    <t>　　　上記の業務の一部を下記のとおり再委託したいので、承諾願います。</t>
    <rPh sb="3" eb="5">
      <t>ジョウキ</t>
    </rPh>
    <rPh sb="6" eb="8">
      <t>ギョウム</t>
    </rPh>
    <rPh sb="9" eb="11">
      <t>イチブ</t>
    </rPh>
    <rPh sb="12" eb="14">
      <t>カキ</t>
    </rPh>
    <rPh sb="18" eb="21">
      <t>サイイタク</t>
    </rPh>
    <rPh sb="27" eb="29">
      <t>ショウダク</t>
    </rPh>
    <rPh sb="29" eb="30">
      <t>ネガ</t>
    </rPh>
    <phoneticPr fontId="3"/>
  </si>
  <si>
    <t>○○業務の再委託は承諾する。</t>
    <rPh sb="2" eb="4">
      <t>ギョウム</t>
    </rPh>
    <rPh sb="5" eb="8">
      <t>サイイタク</t>
    </rPh>
    <rPh sb="9" eb="11">
      <t>ショウダク</t>
    </rPh>
    <phoneticPr fontId="3"/>
  </si>
  <si>
    <t>夏野　修</t>
    <rPh sb="0" eb="2">
      <t>ナツノ</t>
    </rPh>
    <rPh sb="3" eb="4">
      <t>オサム</t>
    </rPh>
    <phoneticPr fontId="3"/>
  </si>
  <si>
    <t>付けで契約を締結した下記業務について、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phoneticPr fontId="3"/>
  </si>
  <si>
    <t>○○業務の再委託は認めない。</t>
    <rPh sb="2" eb="4">
      <t>ギョウム</t>
    </rPh>
    <rPh sb="5" eb="8">
      <t>サイイタク</t>
    </rPh>
    <rPh sb="9" eb="10">
      <t>ミト</t>
    </rPh>
    <phoneticPr fontId="3"/>
  </si>
  <si>
    <t>　２月</t>
    <rPh sb="2" eb="3">
      <t>つき</t>
    </rPh>
    <phoneticPr fontId="3" type="Hiragana"/>
  </si>
  <si>
    <t>付けで契約を締結した下記業務の作業責任者を定めた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5" eb="17">
      <t>サギョウ</t>
    </rPh>
    <rPh sb="17" eb="20">
      <t>セキニンシャ</t>
    </rPh>
    <rPh sb="21" eb="22">
      <t>サダ</t>
    </rPh>
    <phoneticPr fontId="3"/>
  </si>
  <si>
    <t>　　　　ので、届け出ます。</t>
    <rPh sb="7" eb="8">
      <t>トド</t>
    </rPh>
    <rPh sb="9" eb="10">
      <t>デ</t>
    </rPh>
    <phoneticPr fontId="3"/>
  </si>
  <si>
    <t>４　作業責任者の氏名</t>
    <rPh sb="2" eb="4">
      <t>サギョウ</t>
    </rPh>
    <rPh sb="4" eb="7">
      <t>セキニンシャ</t>
    </rPh>
    <rPh sb="8" eb="10">
      <t>シメイ</t>
    </rPh>
    <phoneticPr fontId="3"/>
  </si>
  <si>
    <t>　　注　作業責任者の社員証の写しを添付してください。</t>
    <rPh sb="2" eb="3">
      <t>チュウ</t>
    </rPh>
    <rPh sb="4" eb="6">
      <t>サギョウ</t>
    </rPh>
    <rPh sb="6" eb="9">
      <t>セキニンシャ</t>
    </rPh>
    <rPh sb="10" eb="13">
      <t>シャインショウ</t>
    </rPh>
    <rPh sb="14" eb="15">
      <t>ウツ</t>
    </rPh>
    <rPh sb="17" eb="19">
      <t>テンプ</t>
    </rPh>
    <phoneticPr fontId="3"/>
  </si>
  <si>
    <t>委託業務名</t>
    <rPh sb="0" eb="2">
      <t>イタク</t>
    </rPh>
    <rPh sb="2" eb="5">
      <t>ギョウムメイ</t>
    </rPh>
    <phoneticPr fontId="3"/>
  </si>
  <si>
    <t>変更　担当技術者</t>
    <rPh sb="0" eb="2">
      <t>ヘンコウ</t>
    </rPh>
    <rPh sb="3" eb="5">
      <t>タントウ</t>
    </rPh>
    <rPh sb="5" eb="8">
      <t>ギジュツシャ</t>
    </rPh>
    <phoneticPr fontId="3"/>
  </si>
  <si>
    <t>単位</t>
    <rPh sb="0" eb="2">
      <t>たんい</t>
    </rPh>
    <phoneticPr fontId="3" type="Hiragana"/>
  </si>
  <si>
    <t>委託業務名</t>
    <rPh sb="0" eb="2">
      <t>イタク</t>
    </rPh>
    <rPh sb="2" eb="4">
      <t>ギョウム</t>
    </rPh>
    <rPh sb="4" eb="5">
      <t>メイ</t>
    </rPh>
    <phoneticPr fontId="3"/>
  </si>
  <si>
    <t>4月</t>
    <rPh sb="1" eb="2">
      <t>ガツ</t>
    </rPh>
    <phoneticPr fontId="3"/>
  </si>
  <si>
    <t>11月</t>
  </si>
  <si>
    <r>
      <t>下記</t>
    </r>
    <r>
      <rPr>
        <u/>
        <sz val="13"/>
        <color auto="1"/>
        <rFont val="ＭＳ 明朝"/>
      </rPr>
      <t>　業務　</t>
    </r>
    <r>
      <rPr>
        <sz val="13"/>
        <color auto="1"/>
        <rFont val="ＭＳ 明朝"/>
      </rPr>
      <t>の一部完了部分を引渡しますので、検査をお願いします。</t>
    </r>
    <rPh sb="10" eb="11">
      <t>りょう</t>
    </rPh>
    <phoneticPr fontId="3" type="Hiragana"/>
  </si>
  <si>
    <t>7月</t>
  </si>
  <si>
    <t>8月</t>
  </si>
  <si>
    <t>付けで申請のあった再委託については、下記のとおり回答します。</t>
    <rPh sb="0" eb="1">
      <t>フ</t>
    </rPh>
    <rPh sb="3" eb="5">
      <t>シンセイ</t>
    </rPh>
    <rPh sb="9" eb="12">
      <t>サイイタク</t>
    </rPh>
    <rPh sb="18" eb="20">
      <t>カキ</t>
    </rPh>
    <rPh sb="24" eb="26">
      <t>カイトウ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</si>
  <si>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</si>
  <si>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12月</t>
  </si>
  <si>
    <t>株式会社□□コンサル</t>
    <rPh sb="0" eb="4">
      <t>カブシキガイシャ</t>
    </rPh>
    <phoneticPr fontId="3"/>
  </si>
  <si>
    <t>3月</t>
  </si>
  <si>
    <t>検査班長</t>
    <rPh sb="0" eb="2">
      <t>けんさ</t>
    </rPh>
    <rPh sb="2" eb="4">
      <t>はんちょう</t>
    </rPh>
    <phoneticPr fontId="3" type="Hiragana"/>
  </si>
  <si>
    <t>完　　　了　　　届</t>
    <rPh sb="0" eb="1">
      <t>かん</t>
    </rPh>
    <rPh sb="4" eb="5">
      <t>りょう</t>
    </rPh>
    <rPh sb="8" eb="9">
      <t>とど</t>
    </rPh>
    <phoneticPr fontId="3" type="Hiragana"/>
  </si>
  <si>
    <t>課長</t>
    <rPh sb="0" eb="2">
      <t>かちょう</t>
    </rPh>
    <phoneticPr fontId="3" type="Hiragana"/>
  </si>
  <si>
    <t>印</t>
    <rPh sb="0" eb="1">
      <t>いん</t>
    </rPh>
    <phoneticPr fontId="3" type="Hiragana"/>
  </si>
  <si>
    <t>付けで請負契約を締結しました次の</t>
    <rPh sb="0" eb="1">
      <t>づ</t>
    </rPh>
    <rPh sb="3" eb="5">
      <t>うけおい</t>
    </rPh>
    <rPh sb="5" eb="7">
      <t>けいやく</t>
    </rPh>
    <rPh sb="8" eb="10">
      <t>ていけつ</t>
    </rPh>
    <rPh sb="14" eb="15">
      <t>つぎ</t>
    </rPh>
    <phoneticPr fontId="3" type="Hiragana"/>
  </si>
  <si>
    <t>　　年　　月　　日</t>
    <rPh sb="2" eb="3">
      <t>ねん</t>
    </rPh>
    <rPh sb="5" eb="6">
      <t>つき</t>
    </rPh>
    <rPh sb="8" eb="9">
      <t>にち</t>
    </rPh>
    <phoneticPr fontId="3" type="Hiragana"/>
  </si>
  <si>
    <t>次のとおり請求します。</t>
    <rPh sb="0" eb="1">
      <t>つぎ</t>
    </rPh>
    <rPh sb="5" eb="7">
      <t>せいきゅう</t>
    </rPh>
    <phoneticPr fontId="3" type="Hiragana"/>
  </si>
  <si>
    <t>市長名</t>
    <rPh sb="0" eb="3">
      <t>シチョウメイ</t>
    </rPh>
    <phoneticPr fontId="3"/>
  </si>
  <si>
    <t>委託業務名</t>
    <rPh sb="0" eb="2">
      <t>いたく</t>
    </rPh>
    <rPh sb="2" eb="5">
      <t>ぎょうむめい</t>
    </rPh>
    <phoneticPr fontId="3" type="Hiragana"/>
  </si>
  <si>
    <t>○年○月○日</t>
    <rPh sb="1" eb="2">
      <t>ネン</t>
    </rPh>
    <rPh sb="3" eb="4">
      <t>ガツ</t>
    </rPh>
    <rPh sb="5" eb="6">
      <t>ニチ</t>
    </rPh>
    <phoneticPr fontId="3"/>
  </si>
  <si>
    <t>３　業務委託料</t>
    <rPh sb="2" eb="4">
      <t>ギョウム</t>
    </rPh>
    <rPh sb="4" eb="7">
      <t>イタクリョウ</t>
    </rPh>
    <phoneticPr fontId="3"/>
  </si>
  <si>
    <t>１　委託業務名</t>
    <rPh sb="2" eb="4">
      <t>イタク</t>
    </rPh>
    <rPh sb="4" eb="7">
      <t>ギョウムメイ</t>
    </rPh>
    <phoneticPr fontId="3"/>
  </si>
  <si>
    <t>業務委託に対する前払金</t>
    <rPh sb="0" eb="2">
      <t>ぎょうむ</t>
    </rPh>
    <rPh sb="2" eb="4">
      <t>いたく</t>
    </rPh>
    <rPh sb="5" eb="6">
      <t>たい</t>
    </rPh>
    <rPh sb="8" eb="10">
      <t>まえばら</t>
    </rPh>
    <rPh sb="10" eb="11">
      <t>きん</t>
    </rPh>
    <phoneticPr fontId="3" type="Hiragana"/>
  </si>
  <si>
    <t>回数入力⇒</t>
    <rPh sb="0" eb="1">
      <t>カイ</t>
    </rPh>
    <rPh sb="1" eb="2">
      <t>スウ</t>
    </rPh>
    <rPh sb="2" eb="4">
      <t>ニュウリョク</t>
    </rPh>
    <phoneticPr fontId="3"/>
  </si>
  <si>
    <t>１　委託業務名</t>
    <rPh sb="2" eb="4">
      <t>いたく</t>
    </rPh>
    <rPh sb="4" eb="7">
      <t>ぎょうむめい</t>
    </rPh>
    <phoneticPr fontId="3" type="Hiragana"/>
  </si>
  <si>
    <t>４　取扱金融機関</t>
    <rPh sb="2" eb="4">
      <t>とりあつか</t>
    </rPh>
    <rPh sb="4" eb="6">
      <t>きんゆう</t>
    </rPh>
    <rPh sb="6" eb="8">
      <t>きかん</t>
    </rPh>
    <phoneticPr fontId="3" type="Hiragana"/>
  </si>
  <si>
    <t>記</t>
    <rPh sb="0" eb="1">
      <t>き</t>
    </rPh>
    <phoneticPr fontId="3" type="Hiragana"/>
  </si>
  <si>
    <t>前　払　金　請　求　書</t>
    <rPh sb="0" eb="1">
      <t>まえ</t>
    </rPh>
    <rPh sb="2" eb="3">
      <t>はらい</t>
    </rPh>
    <rPh sb="4" eb="5">
      <t>きん</t>
    </rPh>
    <rPh sb="6" eb="7">
      <t>しょう</t>
    </rPh>
    <rPh sb="8" eb="9">
      <t>もとむ</t>
    </rPh>
    <rPh sb="10" eb="11">
      <t>しょ</t>
    </rPh>
    <phoneticPr fontId="3" type="Hiragana"/>
  </si>
  <si>
    <t>年　　月　　日</t>
    <rPh sb="0" eb="1">
      <t>ねん</t>
    </rPh>
    <rPh sb="3" eb="4">
      <t>つき</t>
    </rPh>
    <rPh sb="6" eb="7">
      <t>ひ</t>
    </rPh>
    <phoneticPr fontId="3" type="Hiragana"/>
  </si>
  <si>
    <t>業務委託料</t>
    <rPh sb="0" eb="4">
      <t>ぎょうむいたく</t>
    </rPh>
    <rPh sb="4" eb="5">
      <t>りょう</t>
    </rPh>
    <phoneticPr fontId="3" type="Hiragana"/>
  </si>
  <si>
    <t>円</t>
    <rPh sb="0" eb="1">
      <t>えん</t>
    </rPh>
    <phoneticPr fontId="3" type="Hiragana"/>
  </si>
  <si>
    <t>監督員</t>
    <rPh sb="0" eb="2">
      <t>カントク</t>
    </rPh>
    <rPh sb="2" eb="3">
      <t>イン</t>
    </rPh>
    <phoneticPr fontId="3"/>
  </si>
  <si>
    <t>第１回部金</t>
    <rPh sb="0" eb="1">
      <t>だい</t>
    </rPh>
    <rPh sb="2" eb="3">
      <t>かい</t>
    </rPh>
    <rPh sb="3" eb="4">
      <t>ぶ</t>
    </rPh>
    <rPh sb="4" eb="5">
      <t>きん</t>
    </rPh>
    <phoneticPr fontId="3" type="Hiragana"/>
  </si>
  <si>
    <t>番</t>
    <rPh sb="0" eb="1">
      <t>バン</t>
    </rPh>
    <phoneticPr fontId="3"/>
  </si>
  <si>
    <t>銀行</t>
    <rPh sb="0" eb="2">
      <t>ギンコウ</t>
    </rPh>
    <phoneticPr fontId="3"/>
  </si>
  <si>
    <t>上記口座に口座振替願います。</t>
    <rPh sb="0" eb="2">
      <t>ジョウキ</t>
    </rPh>
    <rPh sb="2" eb="4">
      <t>コウザ</t>
    </rPh>
    <rPh sb="5" eb="7">
      <t>コウザ</t>
    </rPh>
    <rPh sb="7" eb="9">
      <t>フリカエ</t>
    </rPh>
    <rPh sb="9" eb="10">
      <t>ネガ</t>
    </rPh>
    <phoneticPr fontId="3"/>
  </si>
  <si>
    <t>第　　回既済部分（出来形）検査申請書</t>
    <rPh sb="0" eb="1">
      <t>だい</t>
    </rPh>
    <rPh sb="3" eb="4">
      <t>かい</t>
    </rPh>
    <rPh sb="4" eb="5">
      <t>すで</t>
    </rPh>
    <rPh sb="5" eb="6">
      <t>す</t>
    </rPh>
    <rPh sb="6" eb="8">
      <t>ぶぶん</t>
    </rPh>
    <rPh sb="9" eb="11">
      <t>でき</t>
    </rPh>
    <rPh sb="11" eb="12">
      <t>かたち</t>
    </rPh>
    <rPh sb="13" eb="15">
      <t>けんさ</t>
    </rPh>
    <rPh sb="15" eb="18">
      <t>しんせいしょ</t>
    </rPh>
    <phoneticPr fontId="3" type="Hiragana"/>
  </si>
  <si>
    <t>２　業務委託料</t>
    <rPh sb="2" eb="4">
      <t>ぎょうむ</t>
    </rPh>
    <rPh sb="4" eb="7">
      <t>いたくりょう</t>
    </rPh>
    <phoneticPr fontId="3" type="Hiragana"/>
  </si>
  <si>
    <t>金　　　   　　　　円</t>
    <rPh sb="0" eb="1">
      <t>きん</t>
    </rPh>
    <rPh sb="11" eb="12">
      <t>えん</t>
    </rPh>
    <phoneticPr fontId="3" type="Hiragana"/>
  </si>
  <si>
    <t>約款15条</t>
    <rPh sb="0" eb="2">
      <t>ヤッカン</t>
    </rPh>
    <rPh sb="4" eb="5">
      <t>ジョウ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</si>
  <si>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</si>
  <si>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実施場所</t>
    <rPh sb="0" eb="2">
      <t>ジッシ</t>
    </rPh>
    <rPh sb="3" eb="4">
      <t>コウジョウ</t>
    </rPh>
    <phoneticPr fontId="3"/>
  </si>
  <si>
    <t>根拠条項（注）</t>
    <rPh sb="0" eb="2">
      <t>コンキョ</t>
    </rPh>
    <rPh sb="2" eb="4">
      <t>ジョウコウ</t>
    </rPh>
    <rPh sb="5" eb="6">
      <t>チュウ</t>
    </rPh>
    <phoneticPr fontId="3"/>
  </si>
  <si>
    <t>２　実施場所</t>
    <rPh sb="2" eb="4">
      <t>ジッシ</t>
    </rPh>
    <rPh sb="4" eb="6">
      <t>バショ</t>
    </rPh>
    <phoneticPr fontId="3"/>
  </si>
  <si>
    <t>仕様31、134、1132条</t>
    <rPh sb="0" eb="2">
      <t>シヨウ</t>
    </rPh>
    <rPh sb="13" eb="14">
      <t>ジョウ</t>
    </rPh>
    <phoneticPr fontId="3"/>
  </si>
  <si>
    <t>口座名義</t>
    <rPh sb="0" eb="2">
      <t>コウザ</t>
    </rPh>
    <rPh sb="2" eb="4">
      <t>メイギ</t>
    </rPh>
    <phoneticPr fontId="3"/>
  </si>
  <si>
    <t>月</t>
    <rPh sb="0" eb="1">
      <t>ツキ</t>
    </rPh>
    <phoneticPr fontId="3"/>
  </si>
  <si>
    <t>月入力⇒</t>
    <rPh sb="0" eb="1">
      <t>ツキ</t>
    </rPh>
    <rPh sb="1" eb="3">
      <t>ニュウリョク</t>
    </rPh>
    <phoneticPr fontId="3"/>
  </si>
  <si>
    <t>前払金請求</t>
    <rPh sb="0" eb="1">
      <t>マエ</t>
    </rPh>
    <rPh sb="1" eb="2">
      <t>バラ</t>
    </rPh>
    <rPh sb="2" eb="3">
      <t>キン</t>
    </rPh>
    <rPh sb="3" eb="5">
      <t>セイキュウ</t>
    </rPh>
    <phoneticPr fontId="3"/>
  </si>
  <si>
    <t>既済検査申請</t>
    <rPh sb="0" eb="1">
      <t>スデ</t>
    </rPh>
    <rPh sb="1" eb="2">
      <t>ス</t>
    </rPh>
    <rPh sb="2" eb="4">
      <t>ケンサ</t>
    </rPh>
    <rPh sb="4" eb="6">
      <t>シンセイ</t>
    </rPh>
    <phoneticPr fontId="3"/>
  </si>
  <si>
    <t>部分払請求書</t>
    <rPh sb="0" eb="2">
      <t>ブブン</t>
    </rPh>
    <rPh sb="2" eb="3">
      <t>バラ</t>
    </rPh>
    <rPh sb="3" eb="6">
      <t>セイキュウショ</t>
    </rPh>
    <phoneticPr fontId="3"/>
  </si>
  <si>
    <t>必要時</t>
    <rPh sb="0" eb="3">
      <t>ヒツヨウジ</t>
    </rPh>
    <phoneticPr fontId="3"/>
  </si>
  <si>
    <t>約款3条</t>
    <rPh sb="0" eb="2">
      <t>ヤッカン</t>
    </rPh>
    <rPh sb="3" eb="4">
      <t>ジョウ</t>
    </rPh>
    <phoneticPr fontId="3"/>
  </si>
  <si>
    <t>約款2条、仕様8、107、1107条</t>
    <rPh sb="0" eb="2">
      <t>ヤッカン</t>
    </rPh>
    <rPh sb="3" eb="4">
      <t>ジョウ</t>
    </rPh>
    <rPh sb="5" eb="7">
      <t>シヨウ</t>
    </rPh>
    <rPh sb="17" eb="18">
      <t>ジョウ</t>
    </rPh>
    <phoneticPr fontId="3"/>
  </si>
  <si>
    <t>約款5条、仕様28、130、1128条</t>
    <rPh sb="0" eb="2">
      <t>ヤッカン</t>
    </rPh>
    <rPh sb="3" eb="4">
      <t>ジョウ</t>
    </rPh>
    <rPh sb="5" eb="7">
      <t>シヨウ</t>
    </rPh>
    <rPh sb="18" eb="19">
      <t>ジョウ</t>
    </rPh>
    <phoneticPr fontId="3"/>
  </si>
  <si>
    <t>約款8条</t>
    <rPh sb="0" eb="2">
      <t>ヤッカン</t>
    </rPh>
    <rPh sb="3" eb="4">
      <t>ジョウ</t>
    </rPh>
    <phoneticPr fontId="3"/>
  </si>
  <si>
    <t>約款14条</t>
    <rPh sb="0" eb="2">
      <t>ヤッカン</t>
    </rPh>
    <rPh sb="4" eb="5">
      <t>ジョウ</t>
    </rPh>
    <phoneticPr fontId="3"/>
  </si>
  <si>
    <t>砺波市　庄川町○外</t>
    <rPh sb="0" eb="3">
      <t>トナミシ</t>
    </rPh>
    <rPh sb="4" eb="6">
      <t>ショウガワ</t>
    </rPh>
    <rPh sb="6" eb="7">
      <t>マチ</t>
    </rPh>
    <rPh sb="8" eb="9">
      <t>ホカ</t>
    </rPh>
    <phoneticPr fontId="3"/>
  </si>
  <si>
    <t>４　変更前完成期限</t>
    <rPh sb="2" eb="4">
      <t>ヘンコウ</t>
    </rPh>
    <rPh sb="4" eb="5">
      <t>マエ</t>
    </rPh>
    <rPh sb="5" eb="7">
      <t>カンセイ</t>
    </rPh>
    <rPh sb="7" eb="9">
      <t>キゲン</t>
    </rPh>
    <phoneticPr fontId="3"/>
  </si>
  <si>
    <t>約款13条</t>
    <rPh sb="0" eb="2">
      <t>ヤッカン</t>
    </rPh>
    <rPh sb="4" eb="5">
      <t>ジョウ</t>
    </rPh>
    <phoneticPr fontId="3"/>
  </si>
  <si>
    <t>　　　　年　　月　　日（　　）</t>
    <rPh sb="4" eb="5">
      <t>ネン</t>
    </rPh>
    <rPh sb="7" eb="8">
      <t>ガツ</t>
    </rPh>
    <rPh sb="10" eb="11">
      <t>ニチ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</si>
  <si>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</si>
  <si>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午前後</t>
    <rPh sb="0" eb="2">
      <t>ゴゼン</t>
    </rPh>
    <rPh sb="2" eb="3">
      <t>ゴ</t>
    </rPh>
    <phoneticPr fontId="3"/>
  </si>
  <si>
    <t>砺波市　業務様式一覧（下記リンクをクリック！）（富山県土木部様式引用）</t>
    <rPh sb="0" eb="3">
      <t>トナミシ</t>
    </rPh>
    <rPh sb="4" eb="6">
      <t>ギョウム</t>
    </rPh>
    <rPh sb="6" eb="8">
      <t>ヨウシキ</t>
    </rPh>
    <rPh sb="8" eb="10">
      <t>イチラン</t>
    </rPh>
    <rPh sb="11" eb="13">
      <t>カキ</t>
    </rPh>
    <rPh sb="24" eb="27">
      <t>トヤマケン</t>
    </rPh>
    <rPh sb="27" eb="29">
      <t>ドボク</t>
    </rPh>
    <rPh sb="29" eb="30">
      <t>ブ</t>
    </rPh>
    <rPh sb="30" eb="32">
      <t>ヨウシキ</t>
    </rPh>
    <rPh sb="32" eb="34">
      <t>インヨウ</t>
    </rPh>
    <phoneticPr fontId="3"/>
  </si>
  <si>
    <t>R04年4月改定</t>
    <rPh sb="3" eb="4">
      <t>ネン</t>
    </rPh>
    <rPh sb="5" eb="6">
      <t>ガツ</t>
    </rPh>
    <rPh sb="6" eb="8">
      <t>カイテイ</t>
    </rPh>
    <phoneticPr fontId="3"/>
  </si>
  <si>
    <t>（押印廃止反映）</t>
    <rPh sb="1" eb="3">
      <t>オウイン</t>
    </rPh>
    <rPh sb="3" eb="5">
      <t>ハイシ</t>
    </rPh>
    <rPh sb="5" eb="7">
      <t>ハンエイ</t>
    </rPh>
    <phoneticPr fontId="3"/>
  </si>
  <si>
    <r>
      <t>下記の</t>
    </r>
    <r>
      <rPr>
        <u/>
        <sz val="13"/>
        <color auto="1"/>
        <rFont val="ＭＳ 明朝"/>
      </rPr>
      <t>　業　務　</t>
    </r>
    <r>
      <rPr>
        <sz val="13"/>
        <color auto="1"/>
        <rFont val="ＭＳ 明朝"/>
      </rPr>
      <t>に着手したので、お届けします。</t>
    </r>
    <rPh sb="0" eb="2">
      <t>かき</t>
    </rPh>
    <rPh sb="4" eb="5">
      <t>ごう</t>
    </rPh>
    <rPh sb="6" eb="7">
      <t>つとむ</t>
    </rPh>
    <rPh sb="9" eb="11">
      <t>ちゃくしゅ</t>
    </rPh>
    <rPh sb="17" eb="18">
      <t>とど</t>
    </rPh>
    <phoneticPr fontId="3" type="Hiragana"/>
  </si>
  <si>
    <t>様</t>
    <rPh sb="0" eb="1">
      <t>サマ</t>
    </rPh>
    <phoneticPr fontId="3"/>
  </si>
  <si>
    <t>工期の延長の承諾について（回答）</t>
    <rPh sb="0" eb="1">
      <t>コウ</t>
    </rPh>
    <rPh sb="1" eb="2">
      <t>キ</t>
    </rPh>
    <rPh sb="3" eb="4">
      <t>エン</t>
    </rPh>
    <rPh sb="4" eb="5">
      <t>チョウ</t>
    </rPh>
    <rPh sb="6" eb="8">
      <t>ショウダク</t>
    </rPh>
    <rPh sb="13" eb="15">
      <t>カイトウ</t>
    </rPh>
    <phoneticPr fontId="3"/>
  </si>
  <si>
    <t>　　申出のとおり履行期間の延長を承諾します。</t>
    <rPh sb="2" eb="4">
      <t>モウシデ</t>
    </rPh>
    <rPh sb="8" eb="10">
      <t>リコウ</t>
    </rPh>
    <rPh sb="10" eb="12">
      <t>キカン</t>
    </rPh>
    <rPh sb="13" eb="15">
      <t>エンチョウ</t>
    </rPh>
    <rPh sb="16" eb="18">
      <t>ショウダク</t>
    </rPh>
    <phoneticPr fontId="3"/>
  </si>
  <si>
    <t>５　受領済金額</t>
    <rPh sb="2" eb="4">
      <t>ジュリョウ</t>
    </rPh>
    <rPh sb="4" eb="5">
      <t>ズ</t>
    </rPh>
    <rPh sb="5" eb="7">
      <t>キンガク</t>
    </rPh>
    <phoneticPr fontId="3"/>
  </si>
  <si>
    <r>
      <t>約款：</t>
    </r>
    <r>
      <rPr>
        <sz val="11"/>
        <color theme="9" tint="-0.25"/>
        <rFont val="ＭＳ Ｐ明朝"/>
      </rPr>
      <t>砺波市</t>
    </r>
    <r>
      <rPr>
        <sz val="11"/>
        <color auto="1"/>
        <rFont val="ＭＳ Ｐ明朝"/>
      </rPr>
      <t>委託契約約款、　仕様：富山県設計業務等共通仕様仕様書</t>
    </r>
    <rPh sb="0" eb="2">
      <t>ヤッカン</t>
    </rPh>
    <rPh sb="3" eb="6">
      <t>トナミシ</t>
    </rPh>
    <rPh sb="6" eb="8">
      <t>イタク</t>
    </rPh>
    <rPh sb="8" eb="10">
      <t>ケイヤク</t>
    </rPh>
    <rPh sb="10" eb="12">
      <t>ヤッカン</t>
    </rPh>
    <rPh sb="14" eb="16">
      <t>シヨウ</t>
    </rPh>
    <rPh sb="17" eb="20">
      <t>トヤマケン</t>
    </rPh>
    <rPh sb="20" eb="22">
      <t>セッケイ</t>
    </rPh>
    <rPh sb="22" eb="24">
      <t>ギョウム</t>
    </rPh>
    <rPh sb="24" eb="25">
      <t>トウ</t>
    </rPh>
    <rPh sb="25" eb="29">
      <t>キョウツウシヨウ</t>
    </rPh>
    <rPh sb="29" eb="32">
      <t>シヨウショ</t>
    </rPh>
    <phoneticPr fontId="3"/>
  </si>
  <si>
    <t>７　検査年月日</t>
    <rPh sb="2" eb="4">
      <t>ケンサ</t>
    </rPh>
    <rPh sb="4" eb="7">
      <t>ネンガッピ</t>
    </rPh>
    <phoneticPr fontId="3"/>
  </si>
  <si>
    <t>７　既済検査年月日</t>
    <rPh sb="2" eb="3">
      <t>キ</t>
    </rPh>
    <rPh sb="3" eb="4">
      <t>スミ</t>
    </rPh>
    <rPh sb="4" eb="6">
      <t>ケンサ</t>
    </rPh>
    <rPh sb="6" eb="9">
      <t>ネンガッピ</t>
    </rPh>
    <phoneticPr fontId="3"/>
  </si>
  <si>
    <t>６　履行期間</t>
    <rPh sb="2" eb="4">
      <t>リコウ</t>
    </rPh>
    <rPh sb="4" eb="6">
      <t>キカン</t>
    </rPh>
    <phoneticPr fontId="3"/>
  </si>
  <si>
    <t>２　実施場所</t>
    <rPh sb="2" eb="6">
      <t>ジッシバショ</t>
    </rPh>
    <phoneticPr fontId="3"/>
  </si>
  <si>
    <t>　（より詳細に報告する必要がある場合は、別様とすること。）</t>
  </si>
  <si>
    <t>砺波市□□□</t>
    <rPh sb="0" eb="2">
      <t>トナミ</t>
    </rPh>
    <rPh sb="2" eb="3">
      <t>シ</t>
    </rPh>
    <phoneticPr fontId="3"/>
  </si>
  <si>
    <t>４　履行期間</t>
    <rPh sb="2" eb="4">
      <t>りこう</t>
    </rPh>
    <rPh sb="4" eb="6">
      <t>きかん</t>
    </rPh>
    <phoneticPr fontId="3" type="Hiragana"/>
  </si>
  <si>
    <t>受注者　住所</t>
    <rPh sb="0" eb="3">
      <t>じゅちゅうしゃ</t>
    </rPh>
    <phoneticPr fontId="3" type="Hiragana"/>
  </si>
  <si>
    <t>氏名</t>
  </si>
  <si>
    <t>氏名</t>
    <rPh sb="0" eb="1">
      <t>し</t>
    </rPh>
    <rPh sb="1" eb="2">
      <t>な</t>
    </rPh>
    <phoneticPr fontId="3" type="Hiragana"/>
  </si>
  <si>
    <t>上記金額を請求します。</t>
    <rPh sb="0" eb="2">
      <t>ジョウキ</t>
    </rPh>
    <rPh sb="2" eb="4">
      <t>キンガク</t>
    </rPh>
    <rPh sb="5" eb="7">
      <t>セイキュウ</t>
    </rPh>
    <phoneticPr fontId="3"/>
  </si>
  <si>
    <t>受注者　住所　</t>
    <rPh sb="0" eb="2">
      <t>ジュチュウ</t>
    </rPh>
    <rPh sb="2" eb="3">
      <t>シャ</t>
    </rPh>
    <rPh sb="4" eb="6">
      <t>ジュウショ</t>
    </rPh>
    <phoneticPr fontId="3"/>
  </si>
  <si>
    <t>　から</t>
  </si>
  <si>
    <t>　まで</t>
  </si>
  <si>
    <t>市道○○線○○業務委託</t>
    <rPh sb="0" eb="2">
      <t>シドウ</t>
    </rPh>
    <rPh sb="4" eb="5">
      <t>セン</t>
    </rPh>
    <rPh sb="7" eb="9">
      <t>ギョウム</t>
    </rPh>
    <rPh sb="9" eb="11">
      <t>イタク</t>
    </rPh>
    <phoneticPr fontId="3"/>
  </si>
  <si>
    <t>たかのす　○○</t>
  </si>
  <si>
    <t>内　　　　　　容</t>
  </si>
  <si>
    <t>４　変更前履行期限</t>
    <rPh sb="2" eb="4">
      <t>ヘンコウ</t>
    </rPh>
    <rPh sb="4" eb="5">
      <t>マエ</t>
    </rPh>
    <rPh sb="5" eb="7">
      <t>リコウ</t>
    </rPh>
    <rPh sb="7" eb="9">
      <t>キゲン</t>
    </rPh>
    <phoneticPr fontId="3"/>
  </si>
  <si>
    <t>５　変更後完成期限</t>
    <rPh sb="2" eb="4">
      <t>ヘンコウ</t>
    </rPh>
    <rPh sb="4" eb="5">
      <t>ゴ</t>
    </rPh>
    <rPh sb="5" eb="7">
      <t>カンセイ</t>
    </rPh>
    <rPh sb="8" eb="9">
      <t>ゲン</t>
    </rPh>
    <phoneticPr fontId="3"/>
  </si>
  <si>
    <t>　５月</t>
    <rPh sb="2" eb="3">
      <t>つき</t>
    </rPh>
    <phoneticPr fontId="3" type="Hiragana"/>
  </si>
  <si>
    <t>　６月</t>
    <rPh sb="2" eb="3">
      <t>つき</t>
    </rPh>
    <phoneticPr fontId="3" type="Hiragana"/>
  </si>
  <si>
    <t>　７月</t>
    <rPh sb="2" eb="3">
      <t>つき</t>
    </rPh>
    <phoneticPr fontId="3" type="Hiragana"/>
  </si>
  <si>
    <t>　８月</t>
    <rPh sb="2" eb="3">
      <t>つき</t>
    </rPh>
    <phoneticPr fontId="3" type="Hiragana"/>
  </si>
  <si>
    <t>　９月</t>
    <rPh sb="2" eb="3">
      <t>つき</t>
    </rPh>
    <phoneticPr fontId="3" type="Hiragana"/>
  </si>
  <si>
    <t>　10月</t>
    <rPh sb="3" eb="4">
      <t>つき</t>
    </rPh>
    <phoneticPr fontId="3" type="Hiragana"/>
  </si>
  <si>
    <t>　11月</t>
    <rPh sb="3" eb="4">
      <t>つき</t>
    </rPh>
    <phoneticPr fontId="3" type="Hiragana"/>
  </si>
  <si>
    <t>　12月</t>
    <rPh sb="3" eb="4">
      <t>つき</t>
    </rPh>
    <phoneticPr fontId="3" type="Hiragana"/>
  </si>
  <si>
    <t>年　　　月　　　日</t>
    <rPh sb="0" eb="1">
      <t>ネン</t>
    </rPh>
    <rPh sb="4" eb="5">
      <t>ガツ</t>
    </rPh>
    <rPh sb="8" eb="9">
      <t>ヒ</t>
    </rPh>
    <phoneticPr fontId="3"/>
  </si>
  <si>
    <t>第　　回一部完了検査申請書</t>
    <rPh sb="0" eb="1">
      <t>だい</t>
    </rPh>
    <rPh sb="3" eb="4">
      <t>かい</t>
    </rPh>
    <rPh sb="4" eb="6">
      <t>いちぶ</t>
    </rPh>
    <rPh sb="6" eb="7">
      <t>かん</t>
    </rPh>
    <rPh sb="7" eb="8">
      <t>りょう</t>
    </rPh>
    <rPh sb="8" eb="10">
      <t>けんさ</t>
    </rPh>
    <rPh sb="10" eb="13">
      <t>しんせいしょ</t>
    </rPh>
    <phoneticPr fontId="3" type="Hiragana"/>
  </si>
  <si>
    <t>金　   　　　　　　円</t>
    <rPh sb="0" eb="1">
      <t>きん</t>
    </rPh>
    <rPh sb="11" eb="12">
      <t>えん</t>
    </rPh>
    <phoneticPr fontId="3" type="Hiragana"/>
  </si>
  <si>
    <t>６　既済部分</t>
    <rPh sb="2" eb="3">
      <t>キ</t>
    </rPh>
    <rPh sb="3" eb="4">
      <t>スミ</t>
    </rPh>
    <rPh sb="4" eb="6">
      <t>ブブン</t>
    </rPh>
    <phoneticPr fontId="3"/>
  </si>
  <si>
    <t>　検査をお願いします。</t>
  </si>
  <si>
    <t>普通・当座</t>
    <rPh sb="0" eb="2">
      <t>ふつう</t>
    </rPh>
    <rPh sb="3" eb="5">
      <t>とうざ</t>
    </rPh>
    <phoneticPr fontId="3" type="Hiragana"/>
  </si>
  <si>
    <t>口座番号</t>
    <rPh sb="0" eb="2">
      <t>こうざ</t>
    </rPh>
    <rPh sb="2" eb="4">
      <t>ばんごう</t>
    </rPh>
    <phoneticPr fontId="3" type="Hiragana"/>
  </si>
  <si>
    <t>金         　　　  円</t>
    <rPh sb="0" eb="1">
      <t>きむ</t>
    </rPh>
    <rPh sb="15" eb="16">
      <t>えん</t>
    </rPh>
    <phoneticPr fontId="3" type="Hiragana"/>
  </si>
  <si>
    <t>金        　 　　  円</t>
    <rPh sb="0" eb="1">
      <t>きむ</t>
    </rPh>
    <rPh sb="15" eb="16">
      <t>えん</t>
    </rPh>
    <phoneticPr fontId="3" type="Hiragana"/>
  </si>
  <si>
    <t>　　　　　　前　払　金</t>
    <rPh sb="6" eb="7">
      <t>マエ</t>
    </rPh>
    <rPh sb="8" eb="9">
      <t>ハライ</t>
    </rPh>
    <rPh sb="10" eb="11">
      <t>キン</t>
    </rPh>
    <phoneticPr fontId="3"/>
  </si>
  <si>
    <t>　　　　　　第２回部金</t>
    <rPh sb="6" eb="7">
      <t>ダイ</t>
    </rPh>
    <rPh sb="8" eb="9">
      <t>カイ</t>
    </rPh>
    <rPh sb="9" eb="10">
      <t>ブ</t>
    </rPh>
    <rPh sb="10" eb="11">
      <t>キン</t>
    </rPh>
    <phoneticPr fontId="3"/>
  </si>
  <si>
    <t>金　　　　　　　　　　　　　　円</t>
    <rPh sb="0" eb="1">
      <t>キン</t>
    </rPh>
    <rPh sb="15" eb="16">
      <t>エン</t>
    </rPh>
    <phoneticPr fontId="3"/>
  </si>
  <si>
    <t>フ リ ガ ナ　</t>
  </si>
  <si>
    <t>　　年　　月　　日</t>
  </si>
  <si>
    <t xml:space="preserve">  　　年　　月　　日</t>
  </si>
  <si>
    <t>となみ　○○　</t>
  </si>
  <si>
    <t>でまち　○○</t>
  </si>
  <si>
    <t>しょうげ　○○</t>
  </si>
  <si>
    <t>たかなみ　○○</t>
  </si>
  <si>
    <t>あぶらでん　○○</t>
  </si>
  <si>
    <t>６　履行期間</t>
    <rPh sb="2" eb="3">
      <t>リ</t>
    </rPh>
    <rPh sb="3" eb="4">
      <t>ギョウ</t>
    </rPh>
    <rPh sb="4" eb="5">
      <t>キ</t>
    </rPh>
    <rPh sb="5" eb="6">
      <t>アイダ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</si>
</sst>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4">
    <numFmt numFmtId="5" formatCode="&quot;¥&quot;#,##0;&quot;¥&quot;\-#,##0"/>
    <numFmt numFmtId="176" formatCode="\ &quot;金&quot;\ #,###&quot; 円　&quot;"/>
    <numFmt numFmtId="177" formatCode="#,##0\ &quot;円&quot;"/>
    <numFmt numFmtId="178" formatCode="0_ "/>
    <numFmt numFmtId="179" formatCode="[$-411]ggge&quot;年&quot;m&quot;月&quot;d&quot;日現在&quot;;@"/>
    <numFmt numFmtId="180" formatCode="[$-411]ggge&quot;年&quot;m&quot;月&quot;d&quot;日&quot;;@"/>
    <numFmt numFmtId="181" formatCode="0&quot;月&quot;"/>
    <numFmt numFmtId="182" formatCode="&quot;金&quot;\ #,###&quot; 円 ×&quot;"/>
    <numFmt numFmtId="183" formatCode="#,##0_ "/>
    <numFmt numFmtId="184" formatCode="\ &quot;金&quot;\ #,###&quot;円也　&quot;"/>
    <numFmt numFmtId="185" formatCode="&quot;金&quot;\ #,###&quot;　円　&quot;"/>
    <numFmt numFmtId="186" formatCode="&quot;¥&quot;#,##0.00;&quot;様&quot;#,##0.00"/>
    <numFmt numFmtId="187" formatCode="[$-411]ggge&quot;年&quot;m&quot;月&quot;d&quot;日&quot;\(aaa\);@"/>
    <numFmt numFmtId="188" formatCode="0&quot;時&quot;"/>
    <numFmt numFmtId="189" formatCode="0&quot;分&quot;&quot;ご&quot;&quot;ろ&quot;"/>
    <numFmt numFmtId="190" formatCode="0&quot;歳&quot;&quot;）&quot;"/>
    <numFmt numFmtId="191" formatCode="[$-411]ggg&quot;  &quot;e&quot;  年  &quot;m&quot;  月  &quot;d&quot;  日&quot;"/>
    <numFmt numFmtId="192" formatCode="&quot;金&quot;\ #,###&quot; 円　&quot;"/>
    <numFmt numFmtId="193" formatCode="&quot;¥&quot;#,###&quot;-円　&quot;"/>
    <numFmt numFmtId="194" formatCode="[$-411]ggg&quot; &quot;e&quot; 年&quot;"/>
    <numFmt numFmtId="195" formatCode="&quot;金&quot;\ #,###&quot;円　&quot;"/>
    <numFmt numFmtId="196" formatCode="#,###&quot;　円　&quot;"/>
    <numFmt numFmtId="197" formatCode="d&quot; 日&quot;"/>
    <numFmt numFmtId="198" formatCode="m&quot; 月&quot;"/>
  </numFmts>
  <fonts count="58">
    <font>
      <sz val="11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HGP創英角ｺﾞｼｯｸUB"/>
      <family val="3"/>
    </font>
    <font>
      <sz val="9"/>
      <color rgb="FFFF0000"/>
      <name val="HGP創英角ｺﾞｼｯｸUB"/>
      <family val="3"/>
    </font>
    <font>
      <b/>
      <sz val="11"/>
      <color theme="0"/>
      <name val="ＭＳ Ｐ明朝"/>
      <family val="1"/>
    </font>
    <font>
      <b/>
      <sz val="11"/>
      <color auto="1"/>
      <name val="ＭＳ Ｐ明朝"/>
      <family val="1"/>
    </font>
    <font>
      <b/>
      <sz val="10"/>
      <color auto="1"/>
      <name val="ＭＳ Ｐ明朝"/>
      <family val="1"/>
    </font>
    <font>
      <sz val="18"/>
      <color rgb="FFFF0000"/>
      <name val="HGS創英角ｺﾞｼｯｸUB"/>
      <family val="3"/>
    </font>
    <font>
      <u/>
      <sz val="11"/>
      <color theme="10"/>
      <name val="ＭＳ Ｐゴシック"/>
      <family val="3"/>
    </font>
    <font>
      <b/>
      <sz val="18"/>
      <color rgb="FFFF0000"/>
      <name val="HGS創英角ｺﾞｼｯｸUB"/>
      <family val="3"/>
    </font>
    <font>
      <sz val="14"/>
      <color auto="1"/>
      <name val="ＭＳ Ｐ明朝"/>
      <family val="1"/>
    </font>
    <font>
      <sz val="14"/>
      <color rgb="FFFF0000"/>
      <name val="ＭＳ Ｐ明朝"/>
      <family val="1"/>
    </font>
    <font>
      <u/>
      <sz val="11"/>
      <color theme="0"/>
      <name val="ＭＳ Ｐゴシック"/>
      <family val="3"/>
    </font>
    <font>
      <u/>
      <sz val="12"/>
      <color theme="10"/>
      <name val="ＭＳ Ｐゴシック"/>
      <family val="3"/>
    </font>
    <font>
      <u/>
      <sz val="11"/>
      <color indexed="36"/>
      <name val="ＭＳ Ｐゴシック"/>
      <family val="3"/>
    </font>
    <font>
      <sz val="11"/>
      <color rgb="FFFF0000"/>
      <name val="ＭＳ Ｐ明朝"/>
      <family val="1"/>
    </font>
    <font>
      <sz val="16"/>
      <color auto="1"/>
      <name val="ＭＳ Ｐ明朝"/>
      <family val="1"/>
    </font>
    <font>
      <sz val="12"/>
      <color auto="1"/>
      <name val="ＭＳ 明朝"/>
      <family val="1"/>
    </font>
    <font>
      <sz val="13"/>
      <color auto="1"/>
      <name val="ＭＳ 明朝"/>
      <family val="1"/>
    </font>
    <font>
      <sz val="13"/>
      <color theme="3" tint="0.4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3"/>
      <color rgb="FF0070C0"/>
      <name val="ＭＳ 明朝"/>
      <family val="1"/>
    </font>
    <font>
      <sz val="12"/>
      <color rgb="FF0070C0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Ｐゴシック"/>
      <family val="3"/>
    </font>
    <font>
      <sz val="12"/>
      <color auto="1"/>
      <name val="ＭＳ Ｐ明朝"/>
      <family val="1"/>
    </font>
    <font>
      <sz val="14"/>
      <color theme="1"/>
      <name val="ＭＳ Ｐ明朝"/>
      <family val="1"/>
    </font>
    <font>
      <sz val="12"/>
      <color theme="3" tint="0.4"/>
      <name val="ＭＳ Ｐ明朝"/>
      <family val="1"/>
    </font>
    <font>
      <sz val="12"/>
      <color rgb="FF0070C0"/>
      <name val="ＭＳ Ｐ明朝"/>
      <family val="1"/>
    </font>
    <font>
      <sz val="11"/>
      <color rgb="FF0070C0"/>
      <name val="ＭＳ Ｐ明朝"/>
      <family val="1"/>
    </font>
    <font>
      <sz val="11"/>
      <color theme="1"/>
      <name val="ＭＳ Ｐ明朝"/>
      <family val="1"/>
    </font>
    <font>
      <sz val="12"/>
      <color rgb="FFFF0000"/>
      <name val="ＭＳ Ｐ明朝"/>
      <family val="1"/>
    </font>
    <font>
      <sz val="10"/>
      <color rgb="FF0070C0"/>
      <name val="ＭＳ 明朝"/>
      <family val="1"/>
    </font>
    <font>
      <sz val="9"/>
      <color auto="1"/>
      <name val="ＭＳ 明朝"/>
      <family val="1"/>
    </font>
    <font>
      <sz val="13"/>
      <color rgb="FFFF0000"/>
      <name val="ＭＳ 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0"/>
      <color rgb="FF0070C0"/>
      <name val="ＭＳ Ｐ明朝"/>
      <family val="1"/>
    </font>
    <font>
      <sz val="9"/>
      <color auto="1"/>
      <name val="ＭＳ Ｐ明朝"/>
      <family val="1"/>
    </font>
    <font>
      <sz val="18"/>
      <color auto="1"/>
      <name val="ＭＳ Ｐ明朝"/>
      <family val="1"/>
    </font>
    <font>
      <sz val="11"/>
      <color indexed="8"/>
      <name val="ＭＳ Ｐ明朝"/>
      <family val="1"/>
    </font>
    <font>
      <sz val="20"/>
      <color auto="1"/>
      <name val="ＭＳ Ｐ明朝"/>
      <family val="1"/>
    </font>
    <font>
      <sz val="14"/>
      <color rgb="FF0070C0"/>
      <name val="ＭＳ Ｐ明朝"/>
      <family val="1"/>
    </font>
    <font>
      <sz val="12"/>
      <color theme="1"/>
      <name val="ＭＳ Ｐ明朝"/>
      <family val="1"/>
    </font>
    <font>
      <u/>
      <sz val="16"/>
      <color auto="1"/>
      <name val="ＭＳ Ｐ明朝"/>
      <family val="1"/>
    </font>
    <font>
      <b/>
      <sz val="11"/>
      <color indexed="10"/>
      <name val="ＭＳ Ｐ明朝"/>
      <family val="1"/>
    </font>
    <font>
      <sz val="12"/>
      <color indexed="10"/>
      <name val="ＭＳ Ｐ明朝"/>
      <family val="1"/>
    </font>
    <font>
      <u/>
      <sz val="12"/>
      <color rgb="FF0070C0"/>
      <name val="ＭＳ Ｐ明朝"/>
      <family val="1"/>
    </font>
    <font>
      <sz val="10"/>
      <color theme="1"/>
      <name val="ＭＳ Ｐ明朝"/>
      <family val="1"/>
    </font>
    <font>
      <sz val="12"/>
      <color indexed="12"/>
      <name val="ＭＳ Ｐ明朝"/>
      <family val="1"/>
    </font>
    <font>
      <u/>
      <sz val="12"/>
      <color auto="1"/>
      <name val="ＭＳ Ｐ明朝"/>
      <family val="1"/>
    </font>
    <font>
      <sz val="1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2" xfId="0" applyFont="1" applyBorder="1" applyAlignment="1">
      <alignment horizontal="left" vertical="center" shrinkToFit="1"/>
    </xf>
    <xf numFmtId="0" fontId="11" fillId="0" borderId="4" xfId="11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12" fillId="0" borderId="0" xfId="0" applyFont="1"/>
    <xf numFmtId="0" fontId="13" fillId="0" borderId="15" xfId="0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17" xfId="0" applyFont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13" fillId="0" borderId="18" xfId="0" applyFont="1" applyBorder="1" applyAlignment="1">
      <alignment vertical="center"/>
    </xf>
    <xf numFmtId="0" fontId="13" fillId="0" borderId="0" xfId="0" applyFont="1"/>
    <xf numFmtId="0" fontId="8" fillId="3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8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13" fillId="0" borderId="6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8" fillId="3" borderId="25" xfId="0" applyFont="1" applyFill="1" applyBorder="1" applyAlignment="1">
      <alignment horizontal="left" vertical="center"/>
    </xf>
    <xf numFmtId="0" fontId="15" fillId="2" borderId="26" xfId="11" applyFont="1" applyFill="1" applyBorder="1" applyAlignment="1">
      <alignment horizontal="left" vertical="center"/>
    </xf>
    <xf numFmtId="0" fontId="15" fillId="2" borderId="27" xfId="11" applyFont="1" applyFill="1" applyBorder="1" applyAlignment="1">
      <alignment horizontal="left" vertical="center"/>
    </xf>
    <xf numFmtId="0" fontId="11" fillId="0" borderId="28" xfId="11" applyFont="1" applyBorder="1" applyAlignment="1">
      <alignment horizontal="left" vertical="center"/>
    </xf>
    <xf numFmtId="0" fontId="11" fillId="0" borderId="29" xfId="11" applyFont="1" applyBorder="1" applyAlignment="1">
      <alignment horizontal="left" vertical="center"/>
    </xf>
    <xf numFmtId="0" fontId="11" fillId="0" borderId="26" xfId="11" applyFont="1" applyBorder="1" applyAlignment="1">
      <alignment horizontal="left" vertical="center"/>
    </xf>
    <xf numFmtId="0" fontId="11" fillId="0" borderId="27" xfId="11" applyFont="1" applyBorder="1" applyAlignment="1">
      <alignment horizontal="left" vertical="center"/>
    </xf>
    <xf numFmtId="0" fontId="11" fillId="0" borderId="30" xfId="1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4" borderId="26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58" fontId="13" fillId="4" borderId="26" xfId="0" applyNumberFormat="1" applyFont="1" applyFill="1" applyBorder="1" applyAlignment="1">
      <alignment horizontal="left" vertical="center"/>
    </xf>
    <xf numFmtId="58" fontId="14" fillId="5" borderId="29" xfId="0" applyNumberFormat="1" applyFont="1" applyFill="1" applyBorder="1" applyAlignment="1">
      <alignment horizontal="left" vertical="center"/>
    </xf>
    <xf numFmtId="58" fontId="13" fillId="4" borderId="28" xfId="0" applyNumberFormat="1" applyFont="1" applyFill="1" applyBorder="1" applyAlignment="1">
      <alignment horizontal="left" vertical="center"/>
    </xf>
    <xf numFmtId="58" fontId="13" fillId="4" borderId="25" xfId="0" applyNumberFormat="1" applyFont="1" applyFill="1" applyBorder="1" applyAlignment="1">
      <alignment horizontal="left" vertical="center"/>
    </xf>
    <xf numFmtId="176" fontId="13" fillId="4" borderId="26" xfId="0" applyNumberFormat="1" applyFont="1" applyFill="1" applyBorder="1" applyAlignment="1">
      <alignment horizontal="left" vertical="center"/>
    </xf>
    <xf numFmtId="176" fontId="14" fillId="5" borderId="29" xfId="0" applyNumberFormat="1" applyFont="1" applyFill="1" applyBorder="1" applyAlignment="1">
      <alignment horizontal="left" vertical="center"/>
    </xf>
    <xf numFmtId="58" fontId="13" fillId="4" borderId="29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58" fontId="13" fillId="0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178" fontId="14" fillId="5" borderId="3" xfId="0" applyNumberFormat="1" applyFont="1" applyFill="1" applyBorder="1" applyAlignment="1">
      <alignment horizontal="left" vertical="center"/>
    </xf>
    <xf numFmtId="58" fontId="4" fillId="0" borderId="0" xfId="0" applyNumberFormat="1" applyFont="1" applyFill="1" applyBorder="1" applyAlignment="1">
      <alignment horizontal="left" vertical="center"/>
    </xf>
    <xf numFmtId="0" fontId="8" fillId="6" borderId="31" xfId="0" applyFont="1" applyFill="1" applyBorder="1" applyAlignment="1">
      <alignment vertical="center" wrapText="1"/>
    </xf>
    <xf numFmtId="0" fontId="8" fillId="6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9" fontId="16" fillId="0" borderId="4" xfId="11" applyNumberFormat="1" applyFont="1" applyBorder="1" applyAlignment="1">
      <alignment horizontal="left" vertical="center" wrapText="1"/>
    </xf>
    <xf numFmtId="0" fontId="8" fillId="3" borderId="31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 shrinkToFit="1"/>
    </xf>
    <xf numFmtId="0" fontId="8" fillId="6" borderId="3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3" borderId="3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8" fillId="6" borderId="37" xfId="0" applyFont="1" applyFill="1" applyBorder="1" applyAlignment="1">
      <alignment vertical="center"/>
    </xf>
    <xf numFmtId="0" fontId="8" fillId="6" borderId="38" xfId="0" applyFont="1" applyFill="1" applyBorder="1" applyAlignment="1">
      <alignment vertical="center"/>
    </xf>
    <xf numFmtId="0" fontId="13" fillId="0" borderId="0" xfId="0" applyFont="1" applyBorder="1"/>
    <xf numFmtId="0" fontId="13" fillId="0" borderId="6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9" xfId="0" applyFont="1" applyBorder="1" applyAlignment="1">
      <alignment horizontal="left"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79" fontId="16" fillId="0" borderId="4" xfId="11" applyNumberFormat="1" applyFont="1" applyBorder="1" applyAlignment="1">
      <alignment vertical="center" wrapText="1"/>
    </xf>
    <xf numFmtId="0" fontId="8" fillId="3" borderId="40" xfId="0" applyFont="1" applyFill="1" applyBorder="1" applyAlignment="1">
      <alignment horizontal="left" vertical="center"/>
    </xf>
    <xf numFmtId="0" fontId="17" fillId="2" borderId="27" xfId="11" applyFont="1" applyFill="1" applyBorder="1" applyAlignment="1">
      <alignment horizontal="left" vertical="center"/>
    </xf>
    <xf numFmtId="0" fontId="15" fillId="2" borderId="38" xfId="11" applyFont="1" applyFill="1" applyBorder="1" applyAlignment="1">
      <alignment vertical="center"/>
    </xf>
    <xf numFmtId="0" fontId="15" fillId="2" borderId="29" xfId="1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41" xfId="1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/>
    <xf numFmtId="0" fontId="19" fillId="0" borderId="0" xfId="0" applyFont="1"/>
    <xf numFmtId="0" fontId="19" fillId="0" borderId="0" xfId="0" applyFont="1" applyAlignment="1">
      <alignment shrinkToFit="1"/>
    </xf>
    <xf numFmtId="0" fontId="0" fillId="0" borderId="0" xfId="0" applyAlignment="1">
      <alignment vertical="center"/>
    </xf>
    <xf numFmtId="0" fontId="20" fillId="0" borderId="0" xfId="0" applyFont="1" applyBorder="1"/>
    <xf numFmtId="0" fontId="0" fillId="0" borderId="42" xfId="0" applyBorder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42" xfId="0" applyFont="1" applyBorder="1"/>
    <xf numFmtId="0" fontId="25" fillId="0" borderId="43" xfId="0" applyFont="1" applyBorder="1" applyAlignment="1">
      <alignment horizontal="center" vertical="center" textRotation="255"/>
    </xf>
    <xf numFmtId="0" fontId="25" fillId="0" borderId="44" xfId="0" applyFont="1" applyBorder="1" applyAlignment="1">
      <alignment vertical="center" textRotation="255"/>
    </xf>
    <xf numFmtId="0" fontId="26" fillId="0" borderId="0" xfId="0" applyFont="1" applyAlignment="1">
      <alignment vertical="center"/>
    </xf>
    <xf numFmtId="0" fontId="20" fillId="0" borderId="42" xfId="0" applyFont="1" applyBorder="1"/>
    <xf numFmtId="0" fontId="25" fillId="0" borderId="43" xfId="0" applyFont="1" applyBorder="1" applyAlignment="1">
      <alignment horizontal="center" vertical="center"/>
    </xf>
    <xf numFmtId="0" fontId="25" fillId="0" borderId="43" xfId="0" applyFont="1" applyBorder="1"/>
    <xf numFmtId="0" fontId="25" fillId="0" borderId="44" xfId="0" applyFont="1" applyBorder="1"/>
    <xf numFmtId="0" fontId="25" fillId="0" borderId="45" xfId="0" applyFont="1" applyBorder="1"/>
    <xf numFmtId="0" fontId="27" fillId="0" borderId="0" xfId="0" applyFont="1" applyBorder="1" applyAlignment="1">
      <alignment horizontal="left" vertical="center" wrapText="1"/>
    </xf>
    <xf numFmtId="176" fontId="27" fillId="0" borderId="0" xfId="0" applyNumberFormat="1" applyFont="1" applyBorder="1" applyAlignment="1">
      <alignment horizontal="left" vertical="center"/>
    </xf>
    <xf numFmtId="180" fontId="27" fillId="0" borderId="0" xfId="0" applyNumberFormat="1" applyFont="1" applyBorder="1" applyAlignment="1">
      <alignment horizontal="distributed" vertical="center"/>
    </xf>
    <xf numFmtId="58" fontId="27" fillId="0" borderId="0" xfId="0" applyNumberFormat="1" applyFont="1" applyBorder="1" applyAlignment="1">
      <alignment horizontal="distributed" vertical="center"/>
    </xf>
    <xf numFmtId="0" fontId="21" fillId="0" borderId="0" xfId="0" applyFont="1" applyAlignment="1">
      <alignment horizontal="right" vertical="center"/>
    </xf>
    <xf numFmtId="0" fontId="20" fillId="0" borderId="43" xfId="0" applyFont="1" applyBorder="1"/>
    <xf numFmtId="0" fontId="24" fillId="0" borderId="45" xfId="0" applyFont="1" applyBorder="1"/>
    <xf numFmtId="0" fontId="21" fillId="0" borderId="0" xfId="0" applyFont="1" applyAlignment="1">
      <alignment horizontal="right" vertical="center" indent="1"/>
    </xf>
    <xf numFmtId="0" fontId="27" fillId="0" borderId="0" xfId="0" applyFont="1" applyAlignment="1">
      <alignment vertical="center"/>
    </xf>
    <xf numFmtId="180" fontId="27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0" fillId="0" borderId="44" xfId="0" applyFont="1" applyBorder="1"/>
    <xf numFmtId="180" fontId="22" fillId="0" borderId="0" xfId="0" applyNumberFormat="1" applyFont="1" applyBorder="1" applyAlignment="1">
      <alignment horizontal="right" vertical="center"/>
    </xf>
    <xf numFmtId="0" fontId="20" fillId="0" borderId="46" xfId="0" applyFont="1" applyBorder="1"/>
    <xf numFmtId="0" fontId="24" fillId="0" borderId="0" xfId="0" applyFont="1" applyBorder="1"/>
    <xf numFmtId="0" fontId="24" fillId="0" borderId="42" xfId="0" applyFont="1" applyBorder="1"/>
    <xf numFmtId="0" fontId="24" fillId="0" borderId="43" xfId="0" applyFont="1" applyBorder="1"/>
    <xf numFmtId="0" fontId="24" fillId="0" borderId="46" xfId="0" applyFont="1" applyBorder="1"/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0" fillId="0" borderId="47" xfId="0" applyFont="1" applyBorder="1" applyAlignment="1">
      <alignment horizontal="left" vertical="center"/>
    </xf>
    <xf numFmtId="0" fontId="20" fillId="0" borderId="47" xfId="0" applyFont="1" applyBorder="1" applyAlignment="1">
      <alignment vertical="center"/>
    </xf>
    <xf numFmtId="0" fontId="24" fillId="0" borderId="0" xfId="0" applyFont="1"/>
    <xf numFmtId="0" fontId="24" fillId="0" borderId="43" xfId="0" applyFont="1" applyBorder="1" applyAlignment="1">
      <alignment horizontal="center" vertical="center"/>
    </xf>
    <xf numFmtId="0" fontId="24" fillId="0" borderId="43" xfId="0" applyFont="1" applyBorder="1" applyAlignment="1">
      <alignment vertical="center"/>
    </xf>
    <xf numFmtId="0" fontId="28" fillId="0" borderId="0" xfId="0" applyFont="1" applyBorder="1" applyAlignment="1">
      <alignment horizontal="left" wrapText="1"/>
    </xf>
    <xf numFmtId="0" fontId="28" fillId="0" borderId="47" xfId="0" applyFont="1" applyBorder="1" applyAlignment="1">
      <alignment horizontal="left" wrapText="1"/>
    </xf>
    <xf numFmtId="0" fontId="28" fillId="0" borderId="4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81" fontId="24" fillId="0" borderId="43" xfId="0" applyNumberFormat="1" applyFont="1" applyBorder="1" applyAlignment="1">
      <alignment horizontal="center" vertical="center"/>
    </xf>
    <xf numFmtId="58" fontId="28" fillId="0" borderId="0" xfId="0" applyNumberFormat="1" applyFont="1" applyBorder="1" applyAlignment="1">
      <alignment horizontal="distributed" vertical="center"/>
    </xf>
    <xf numFmtId="58" fontId="28" fillId="0" borderId="0" xfId="0" applyNumberFormat="1" applyFont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 vertical="center"/>
    </xf>
    <xf numFmtId="0" fontId="0" fillId="0" borderId="47" xfId="0" applyBorder="1"/>
    <xf numFmtId="180" fontId="24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0" fillId="0" borderId="0" xfId="0" applyFont="1"/>
    <xf numFmtId="0" fontId="20" fillId="0" borderId="47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58" fontId="33" fillId="0" borderId="0" xfId="0" applyNumberFormat="1" applyFont="1" applyAlignment="1">
      <alignment horizontal="right" vertical="center" shrinkToFit="1"/>
    </xf>
    <xf numFmtId="0" fontId="31" fillId="0" borderId="0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1" fillId="0" borderId="0" xfId="0" applyFont="1" applyAlignment="1">
      <alignment horizontal="right" vertical="center"/>
    </xf>
    <xf numFmtId="0" fontId="34" fillId="0" borderId="0" xfId="0" applyFont="1" applyBorder="1" applyAlignment="1">
      <alignment horizontal="left" vertical="center" wrapText="1" indent="1"/>
    </xf>
    <xf numFmtId="176" fontId="34" fillId="0" borderId="0" xfId="0" applyNumberFormat="1" applyFont="1" applyBorder="1" applyAlignment="1">
      <alignment horizontal="center" vertical="center" shrinkToFit="1"/>
    </xf>
    <xf numFmtId="177" fontId="35" fillId="0" borderId="0" xfId="0" applyNumberFormat="1" applyFont="1" applyBorder="1" applyAlignment="1">
      <alignment horizontal="center" vertical="center" shrinkToFit="1"/>
    </xf>
    <xf numFmtId="58" fontId="4" fillId="0" borderId="43" xfId="0" applyNumberFormat="1" applyFont="1" applyBorder="1" applyAlignment="1">
      <alignment horizontal="center" vertical="center"/>
    </xf>
    <xf numFmtId="0" fontId="35" fillId="0" borderId="43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 wrapText="1"/>
    </xf>
    <xf numFmtId="177" fontId="31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58" fontId="36" fillId="0" borderId="43" xfId="0" applyNumberFormat="1" applyFont="1" applyBorder="1" applyAlignment="1">
      <alignment horizontal="left" vertical="center" shrinkToFit="1"/>
    </xf>
    <xf numFmtId="58" fontId="36" fillId="0" borderId="43" xfId="0" applyNumberFormat="1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4" fillId="0" borderId="43" xfId="0" applyFont="1" applyBorder="1" applyAlignment="1">
      <alignment vertical="center" shrinkToFit="1"/>
    </xf>
    <xf numFmtId="0" fontId="4" fillId="0" borderId="43" xfId="0" applyFont="1" applyBorder="1" applyAlignment="1">
      <alignment vertical="center"/>
    </xf>
    <xf numFmtId="180" fontId="31" fillId="0" borderId="0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 wrapText="1"/>
    </xf>
    <xf numFmtId="0" fontId="3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34" fillId="0" borderId="0" xfId="0" applyFont="1" applyBorder="1" applyAlignment="1">
      <alignment horizontal="left" vertical="center" indent="1" shrinkToFit="1"/>
    </xf>
    <xf numFmtId="177" fontId="34" fillId="0" borderId="0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top"/>
    </xf>
    <xf numFmtId="0" fontId="36" fillId="0" borderId="43" xfId="0" applyNumberFormat="1" applyFont="1" applyBorder="1" applyAlignment="1">
      <alignment horizontal="left" vertical="center" shrinkToFit="1"/>
    </xf>
    <xf numFmtId="0" fontId="36" fillId="0" borderId="43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left" vertical="top"/>
    </xf>
    <xf numFmtId="0" fontId="21" fillId="0" borderId="0" xfId="0" applyFont="1"/>
    <xf numFmtId="0" fontId="26" fillId="0" borderId="0" xfId="0" applyFont="1"/>
    <xf numFmtId="0" fontId="20" fillId="0" borderId="0" xfId="0" applyFont="1"/>
    <xf numFmtId="0" fontId="25" fillId="0" borderId="0" xfId="0" applyFont="1"/>
    <xf numFmtId="0" fontId="27" fillId="0" borderId="0" xfId="0" applyFont="1"/>
    <xf numFmtId="0" fontId="25" fillId="0" borderId="48" xfId="0" applyFont="1" applyBorder="1" applyAlignment="1">
      <alignment horizontal="center" vertical="center" textRotation="255"/>
    </xf>
    <xf numFmtId="0" fontId="25" fillId="0" borderId="49" xfId="0" applyFont="1" applyBorder="1" applyAlignment="1">
      <alignment horizontal="center" vertical="center" textRotation="255"/>
    </xf>
    <xf numFmtId="0" fontId="25" fillId="0" borderId="50" xfId="0" applyFont="1" applyBorder="1" applyAlignment="1">
      <alignment horizontal="center" vertical="center" textRotation="255"/>
    </xf>
    <xf numFmtId="0" fontId="23" fillId="0" borderId="47" xfId="0" quotePrefix="1" applyFont="1" applyBorder="1" applyAlignment="1">
      <alignment horizontal="left"/>
    </xf>
    <xf numFmtId="0" fontId="25" fillId="0" borderId="43" xfId="0" applyFont="1" applyBorder="1" applyAlignment="1">
      <alignment horizontal="center"/>
    </xf>
    <xf numFmtId="0" fontId="25" fillId="0" borderId="51" xfId="0" applyFont="1" applyBorder="1"/>
    <xf numFmtId="0" fontId="25" fillId="0" borderId="52" xfId="0" applyFont="1" applyBorder="1" applyAlignment="1">
      <alignment horizontal="left" indent="3"/>
    </xf>
    <xf numFmtId="182" fontId="38" fillId="0" borderId="53" xfId="0" applyNumberFormat="1" applyFont="1" applyBorder="1" applyAlignment="1">
      <alignment horizontal="right"/>
    </xf>
    <xf numFmtId="0" fontId="23" fillId="0" borderId="47" xfId="0" applyFont="1" applyBorder="1" applyAlignment="1">
      <alignment horizontal="left"/>
    </xf>
    <xf numFmtId="58" fontId="22" fillId="0" borderId="0" xfId="0" applyNumberFormat="1" applyFont="1" applyBorder="1" applyAlignment="1">
      <alignment horizontal="distributed"/>
    </xf>
    <xf numFmtId="0" fontId="25" fillId="0" borderId="0" xfId="0" applyFont="1" applyBorder="1" applyAlignment="1">
      <alignment horizontal="left"/>
    </xf>
    <xf numFmtId="182" fontId="38" fillId="0" borderId="47" xfId="0" applyNumberFormat="1" applyFont="1" applyBorder="1" applyAlignment="1">
      <alignment horizontal="right"/>
    </xf>
    <xf numFmtId="0" fontId="23" fillId="0" borderId="0" xfId="0" applyFont="1"/>
    <xf numFmtId="58" fontId="27" fillId="0" borderId="0" xfId="0" applyNumberFormat="1" applyFont="1" applyBorder="1" applyAlignment="1">
      <alignment horizontal="left" wrapText="1"/>
    </xf>
    <xf numFmtId="58" fontId="27" fillId="0" borderId="0" xfId="0" applyNumberFormat="1" applyFont="1"/>
    <xf numFmtId="176" fontId="27" fillId="0" borderId="0" xfId="0" applyNumberFormat="1" applyFont="1" applyBorder="1" applyAlignment="1">
      <alignment horizontal="left"/>
    </xf>
    <xf numFmtId="0" fontId="21" fillId="0" borderId="47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9" fillId="0" borderId="0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5" fillId="0" borderId="47" xfId="0" applyFont="1" applyBorder="1" applyAlignment="1">
      <alignment horizontal="left"/>
    </xf>
    <xf numFmtId="0" fontId="25" fillId="0" borderId="0" xfId="0" applyFont="1" applyBorder="1" applyAlignment="1">
      <alignment horizontal="left" indent="2"/>
    </xf>
    <xf numFmtId="183" fontId="25" fillId="0" borderId="47" xfId="0" applyNumberFormat="1" applyFont="1" applyBorder="1" applyAlignment="1"/>
    <xf numFmtId="180" fontId="21" fillId="0" borderId="0" xfId="0" applyNumberFormat="1" applyFont="1" applyBorder="1" applyAlignment="1">
      <alignment horizontal="right"/>
    </xf>
    <xf numFmtId="0" fontId="20" fillId="0" borderId="47" xfId="0" applyFont="1" applyBorder="1" applyAlignment="1">
      <alignment horizontal="left"/>
    </xf>
    <xf numFmtId="0" fontId="21" fillId="0" borderId="47" xfId="0" applyFont="1" applyBorder="1"/>
    <xf numFmtId="0" fontId="20" fillId="0" borderId="45" xfId="0" applyFont="1" applyBorder="1"/>
    <xf numFmtId="0" fontId="25" fillId="0" borderId="0" xfId="0" applyFont="1" applyBorder="1"/>
    <xf numFmtId="0" fontId="25" fillId="0" borderId="47" xfId="0" applyFont="1" applyBorder="1"/>
    <xf numFmtId="0" fontId="25" fillId="0" borderId="54" xfId="0" applyFont="1" applyBorder="1"/>
    <xf numFmtId="0" fontId="25" fillId="0" borderId="55" xfId="0" applyFont="1" applyBorder="1"/>
    <xf numFmtId="0" fontId="25" fillId="0" borderId="56" xfId="0" applyFont="1" applyBorder="1"/>
    <xf numFmtId="0" fontId="21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0" fillId="0" borderId="0" xfId="0" applyFont="1" applyBorder="1"/>
    <xf numFmtId="0" fontId="30" fillId="0" borderId="42" xfId="0" applyFont="1" applyBorder="1"/>
    <xf numFmtId="0" fontId="41" fillId="0" borderId="0" xfId="0" applyFont="1"/>
    <xf numFmtId="0" fontId="31" fillId="0" borderId="0" xfId="0" applyFont="1" applyAlignment="1">
      <alignment vertical="center"/>
    </xf>
    <xf numFmtId="0" fontId="4" fillId="0" borderId="0" xfId="0" applyFont="1" applyAlignment="1"/>
    <xf numFmtId="0" fontId="19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35" fillId="0" borderId="0" xfId="0" applyFont="1" applyAlignment="1">
      <alignment vertical="center"/>
    </xf>
    <xf numFmtId="180" fontId="4" fillId="0" borderId="0" xfId="0" applyNumberFormat="1" applyFont="1" applyBorder="1" applyAlignment="1">
      <alignment horizontal="right"/>
    </xf>
    <xf numFmtId="0" fontId="4" fillId="0" borderId="6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5" fontId="4" fillId="0" borderId="0" xfId="0" applyNumberFormat="1" applyFont="1" applyAlignment="1"/>
    <xf numFmtId="0" fontId="4" fillId="0" borderId="65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/>
    </xf>
    <xf numFmtId="0" fontId="35" fillId="0" borderId="0" xfId="0" applyFont="1" applyAlignment="1"/>
    <xf numFmtId="5" fontId="35" fillId="0" borderId="0" xfId="0" applyNumberFormat="1" applyFont="1" applyAlignment="1">
      <alignment horizontal="left"/>
    </xf>
    <xf numFmtId="176" fontId="35" fillId="0" borderId="0" xfId="0" applyNumberFormat="1" applyFont="1" applyBorder="1" applyAlignment="1">
      <alignment horizontal="left"/>
    </xf>
    <xf numFmtId="180" fontId="35" fillId="0" borderId="0" xfId="0" applyNumberFormat="1" applyFont="1" applyBorder="1" applyAlignment="1">
      <alignment horizontal="left" vertical="center" shrinkToFit="1"/>
    </xf>
    <xf numFmtId="0" fontId="4" fillId="0" borderId="69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72" xfId="0" applyFont="1" applyBorder="1" applyAlignment="1">
      <alignment horizontal="center" vertical="center"/>
    </xf>
    <xf numFmtId="38" fontId="4" fillId="0" borderId="0" xfId="12" applyFont="1" applyBorder="1" applyAlignment="1">
      <alignment horizontal="center" vertical="center" shrinkToFit="1"/>
    </xf>
    <xf numFmtId="38" fontId="4" fillId="0" borderId="11" xfId="12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4" fillId="0" borderId="74" xfId="0" applyFont="1" applyBorder="1" applyAlignment="1">
      <alignment horizontal="left" vertical="center" shrinkToFit="1"/>
    </xf>
    <xf numFmtId="0" fontId="4" fillId="0" borderId="75" xfId="0" applyFont="1" applyBorder="1" applyAlignment="1">
      <alignment horizontal="left" vertical="center" shrinkToFit="1"/>
    </xf>
    <xf numFmtId="0" fontId="4" fillId="0" borderId="76" xfId="0" applyFont="1" applyBorder="1" applyAlignment="1">
      <alignment horizontal="left" vertical="center" shrinkToFit="1"/>
    </xf>
    <xf numFmtId="180" fontId="4" fillId="0" borderId="0" xfId="0" applyNumberFormat="1" applyFont="1" applyAlignment="1">
      <alignment horizontal="right"/>
    </xf>
    <xf numFmtId="180" fontId="4" fillId="0" borderId="0" xfId="0" applyNumberFormat="1" applyFont="1" applyBorder="1" applyAlignment="1">
      <alignment horizontal="right" vertical="center"/>
    </xf>
    <xf numFmtId="0" fontId="4" fillId="0" borderId="7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35" fillId="0" borderId="0" xfId="0" applyFont="1" applyAlignment="1">
      <alignment horizontal="right"/>
    </xf>
    <xf numFmtId="0" fontId="4" fillId="0" borderId="65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51" xfId="0" applyFont="1" applyBorder="1" applyAlignment="1">
      <alignment vertical="center"/>
    </xf>
    <xf numFmtId="0" fontId="42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2" fillId="0" borderId="53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2" xfId="0" applyFont="1" applyBorder="1" applyAlignment="1">
      <alignment vertical="center"/>
    </xf>
    <xf numFmtId="0" fontId="42" fillId="0" borderId="47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4" fillId="0" borderId="8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4" xfId="0" applyFont="1" applyBorder="1" applyAlignment="1">
      <alignment vertical="center"/>
    </xf>
    <xf numFmtId="0" fontId="42" fillId="0" borderId="55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2" fillId="0" borderId="55" xfId="0" applyFont="1" applyBorder="1" applyAlignment="1">
      <alignment horizontal="center" vertical="center"/>
    </xf>
    <xf numFmtId="0" fontId="4" fillId="0" borderId="55" xfId="0" applyFont="1" applyBorder="1" applyAlignment="1"/>
    <xf numFmtId="0" fontId="42" fillId="0" borderId="56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vertical="center" wrapText="1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43" fillId="0" borderId="44" xfId="0" applyFont="1" applyBorder="1" applyAlignment="1">
      <alignment vertical="center"/>
    </xf>
    <xf numFmtId="0" fontId="43" fillId="0" borderId="44" xfId="0" applyFont="1" applyBorder="1" applyAlignment="1">
      <alignment vertical="center" shrinkToFit="1"/>
    </xf>
    <xf numFmtId="0" fontId="4" fillId="0" borderId="47" xfId="0" applyFont="1" applyBorder="1" applyAlignment="1"/>
    <xf numFmtId="0" fontId="4" fillId="0" borderId="4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5" xfId="0" applyFont="1" applyBorder="1" applyAlignment="1">
      <alignment vertical="center" shrinkToFit="1"/>
    </xf>
    <xf numFmtId="0" fontId="42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left" vertical="center" shrinkToFit="1"/>
    </xf>
    <xf numFmtId="0" fontId="35" fillId="0" borderId="47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180" fontId="4" fillId="0" borderId="52" xfId="0" applyNumberFormat="1" applyFont="1" applyBorder="1" applyAlignment="1">
      <alignment horizontal="center" vertical="center"/>
    </xf>
    <xf numFmtId="0" fontId="4" fillId="0" borderId="53" xfId="0" applyFont="1" applyFill="1" applyBorder="1" applyAlignment="1">
      <alignment horizontal="left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55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43" fillId="0" borderId="46" xfId="0" applyFont="1" applyBorder="1" applyAlignment="1">
      <alignment vertical="center"/>
    </xf>
    <xf numFmtId="0" fontId="43" fillId="0" borderId="46" xfId="0" applyFont="1" applyBorder="1" applyAlignment="1">
      <alignment vertical="center" shrinkToFit="1"/>
    </xf>
    <xf numFmtId="0" fontId="0" fillId="0" borderId="0" xfId="0" applyFont="1" applyAlignment="1"/>
    <xf numFmtId="0" fontId="20" fillId="0" borderId="0" xfId="0" applyFont="1" applyBorder="1" applyAlignment="1"/>
    <xf numFmtId="0" fontId="21" fillId="0" borderId="0" xfId="0" applyFont="1" applyBorder="1" applyAlignment="1"/>
    <xf numFmtId="0" fontId="21" fillId="0" borderId="0" xfId="0" applyFont="1" applyAlignment="1"/>
    <xf numFmtId="0" fontId="21" fillId="0" borderId="47" xfId="0" applyFont="1" applyBorder="1" applyAlignment="1">
      <alignment vertical="center"/>
    </xf>
    <xf numFmtId="0" fontId="25" fillId="0" borderId="43" xfId="0" applyFont="1" applyBorder="1" applyAlignment="1">
      <alignment vertical="center" textRotation="255"/>
    </xf>
    <xf numFmtId="0" fontId="26" fillId="0" borderId="0" xfId="0" applyFont="1" applyAlignment="1"/>
    <xf numFmtId="0" fontId="21" fillId="0" borderId="0" xfId="0" applyFont="1" applyAlignment="1">
      <alignment horizontal="left" indent="2"/>
    </xf>
    <xf numFmtId="0" fontId="25" fillId="0" borderId="44" xfId="0" applyFont="1" applyBorder="1" applyAlignment="1">
      <alignment horizontal="left" vertical="top"/>
    </xf>
    <xf numFmtId="0" fontId="25" fillId="0" borderId="45" xfId="0" applyFont="1" applyBorder="1" applyAlignment="1">
      <alignment horizontal="left" vertical="top"/>
    </xf>
    <xf numFmtId="0" fontId="27" fillId="0" borderId="0" xfId="0" applyFont="1" applyBorder="1" applyAlignment="1">
      <alignment horizontal="left" wrapText="1"/>
    </xf>
    <xf numFmtId="176" fontId="27" fillId="0" borderId="0" xfId="0" applyNumberFormat="1" applyFont="1" applyBorder="1" applyAlignment="1"/>
    <xf numFmtId="184" fontId="21" fillId="0" borderId="0" xfId="0" quotePrefix="1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distributed"/>
    </xf>
    <xf numFmtId="177" fontId="27" fillId="0" borderId="0" xfId="0" applyNumberFormat="1" applyFont="1" applyAlignment="1"/>
    <xf numFmtId="184" fontId="21" fillId="0" borderId="0" xfId="0" applyNumberFormat="1" applyFont="1" applyBorder="1" applyAlignment="1">
      <alignment horizontal="right"/>
    </xf>
    <xf numFmtId="0" fontId="27" fillId="0" borderId="0" xfId="0" applyFont="1" applyAlignment="1"/>
    <xf numFmtId="180" fontId="21" fillId="0" borderId="0" xfId="0" applyNumberFormat="1" applyFont="1" applyBorder="1" applyAlignment="1">
      <alignment horizontal="right" vertical="center"/>
    </xf>
    <xf numFmtId="58" fontId="21" fillId="0" borderId="0" xfId="0" applyNumberFormat="1" applyFont="1" applyAlignment="1">
      <alignment horizontal="left"/>
    </xf>
    <xf numFmtId="0" fontId="24" fillId="0" borderId="0" xfId="0" applyFont="1" applyBorder="1" applyAlignment="1"/>
    <xf numFmtId="0" fontId="24" fillId="0" borderId="0" xfId="0" applyFont="1" applyAlignment="1"/>
    <xf numFmtId="0" fontId="24" fillId="0" borderId="47" xfId="0" applyFont="1" applyBorder="1"/>
    <xf numFmtId="0" fontId="25" fillId="0" borderId="46" xfId="0" applyFont="1" applyBorder="1" applyAlignment="1">
      <alignment horizontal="left" vertical="top"/>
    </xf>
    <xf numFmtId="0" fontId="21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185" fontId="27" fillId="0" borderId="0" xfId="0" applyNumberFormat="1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31" fillId="0" borderId="0" xfId="0" applyFont="1" applyBorder="1" applyAlignment="1">
      <alignment vertical="center"/>
    </xf>
    <xf numFmtId="180" fontId="34" fillId="0" borderId="0" xfId="0" applyNumberFormat="1" applyFont="1" applyAlignment="1">
      <alignment horizontal="right" vertical="center" shrinkToFit="1"/>
    </xf>
    <xf numFmtId="0" fontId="31" fillId="0" borderId="0" xfId="0" applyFont="1" applyBorder="1" applyAlignment="1">
      <alignment horizontal="left" vertical="top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indent="1"/>
    </xf>
    <xf numFmtId="0" fontId="34" fillId="0" borderId="0" xfId="0" applyFont="1" applyBorder="1" applyAlignment="1">
      <alignment horizontal="left" vertical="center" shrinkToFit="1"/>
    </xf>
    <xf numFmtId="176" fontId="34" fillId="0" borderId="0" xfId="0" applyNumberFormat="1" applyFont="1" applyAlignment="1">
      <alignment horizontal="left" vertical="center"/>
    </xf>
    <xf numFmtId="180" fontId="34" fillId="0" borderId="0" xfId="0" applyNumberFormat="1" applyFont="1" applyAlignment="1">
      <alignment horizontal="left" vertical="center"/>
    </xf>
    <xf numFmtId="180" fontId="34" fillId="0" borderId="0" xfId="0" applyNumberFormat="1" applyFont="1" applyBorder="1" applyAlignment="1">
      <alignment horizontal="left" vertical="center" indent="1"/>
    </xf>
    <xf numFmtId="178" fontId="34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176" fontId="34" fillId="0" borderId="0" xfId="0" applyNumberFormat="1" applyFont="1" applyAlignment="1">
      <alignment horizontal="distributed" vertical="center"/>
    </xf>
    <xf numFmtId="0" fontId="34" fillId="0" borderId="0" xfId="0" applyFont="1" applyAlignment="1">
      <alignment horizontal="distributed" vertical="center" indent="1"/>
    </xf>
    <xf numFmtId="180" fontId="34" fillId="0" borderId="0" xfId="0" applyNumberFormat="1" applyFont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4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180" fontId="31" fillId="0" borderId="0" xfId="0" applyNumberFormat="1" applyFont="1" applyFill="1" applyAlignment="1">
      <alignment vertical="center"/>
    </xf>
    <xf numFmtId="180" fontId="31" fillId="0" borderId="0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vertical="center" wrapText="1"/>
    </xf>
    <xf numFmtId="58" fontId="4" fillId="0" borderId="0" xfId="0" applyNumberFormat="1" applyFont="1" applyBorder="1" applyAlignment="1">
      <alignment horizontal="left" vertical="distributed" wrapText="1" indent="1"/>
    </xf>
    <xf numFmtId="0" fontId="42" fillId="0" borderId="0" xfId="0" applyFont="1" applyBorder="1" applyAlignment="1">
      <alignment horizontal="right" vertical="center"/>
    </xf>
    <xf numFmtId="58" fontId="31" fillId="0" borderId="0" xfId="0" applyNumberFormat="1" applyFont="1" applyBorder="1" applyAlignment="1">
      <alignment horizontal="left" vertical="center" wrapText="1"/>
    </xf>
    <xf numFmtId="186" fontId="4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left" vertical="center"/>
    </xf>
    <xf numFmtId="188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90" fontId="4" fillId="0" borderId="0" xfId="0" applyNumberFormat="1" applyFont="1" applyAlignment="1">
      <alignment vertical="center"/>
    </xf>
    <xf numFmtId="0" fontId="35" fillId="0" borderId="0" xfId="0" applyFont="1" applyBorder="1" applyAlignment="1">
      <alignment horizontal="left" vertical="center"/>
    </xf>
    <xf numFmtId="191" fontId="4" fillId="0" borderId="0" xfId="0" applyNumberFormat="1" applyFont="1" applyBorder="1" applyAlignment="1">
      <alignment horizontal="right" vertical="center"/>
    </xf>
    <xf numFmtId="0" fontId="46" fillId="0" borderId="0" xfId="0" applyFont="1" applyBorder="1" applyAlignment="1">
      <alignment vertical="distributed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vertical="center"/>
    </xf>
    <xf numFmtId="192" fontId="27" fillId="0" borderId="0" xfId="0" applyNumberFormat="1" applyFont="1" applyBorder="1" applyAlignment="1"/>
    <xf numFmtId="58" fontId="27" fillId="0" borderId="0" xfId="0" applyNumberFormat="1" applyFont="1" applyBorder="1" applyAlignment="1">
      <alignment horizontal="distributed"/>
    </xf>
    <xf numFmtId="0" fontId="19" fillId="0" borderId="0" xfId="0" applyFont="1" applyAlignment="1">
      <alignment vertical="top" wrapText="1"/>
    </xf>
    <xf numFmtId="0" fontId="1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center"/>
    </xf>
    <xf numFmtId="58" fontId="48" fillId="0" borderId="0" xfId="0" applyNumberFormat="1" applyFont="1" applyAlignment="1">
      <alignment horizontal="right" shrinkToFit="1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/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vertical="center"/>
    </xf>
    <xf numFmtId="0" fontId="48" fillId="0" borderId="0" xfId="0" applyFont="1" applyBorder="1" applyAlignment="1">
      <alignment horizontal="left" vertical="center" shrinkToFit="1"/>
    </xf>
    <xf numFmtId="0" fontId="47" fillId="0" borderId="0" xfId="0" applyFont="1" applyAlignment="1"/>
    <xf numFmtId="0" fontId="34" fillId="0" borderId="0" xfId="0" applyFont="1" applyAlignment="1">
      <alignment horizontal="left" vertical="center" shrinkToFit="1"/>
    </xf>
    <xf numFmtId="180" fontId="13" fillId="0" borderId="0" xfId="0" applyNumberFormat="1" applyFont="1" applyBorder="1" applyAlignment="1">
      <alignment horizontal="right"/>
    </xf>
    <xf numFmtId="0" fontId="48" fillId="0" borderId="0" xfId="0" applyFont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31" fillId="0" borderId="0" xfId="0" applyFont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76" fontId="19" fillId="0" borderId="47" xfId="0" applyNumberFormat="1" applyFont="1" applyBorder="1" applyAlignment="1">
      <alignment horizontal="center"/>
    </xf>
    <xf numFmtId="0" fontId="31" fillId="0" borderId="0" xfId="0" applyFont="1" applyBorder="1" applyAlignment="1"/>
    <xf numFmtId="0" fontId="31" fillId="0" borderId="0" xfId="0" applyFont="1" applyBorder="1" applyAlignment="1">
      <alignment horizontal="left" vertical="center" indent="1"/>
    </xf>
    <xf numFmtId="0" fontId="51" fillId="0" borderId="0" xfId="0" applyFont="1" applyBorder="1" applyAlignment="1">
      <alignment horizontal="left" vertical="center" wrapText="1"/>
    </xf>
    <xf numFmtId="0" fontId="52" fillId="0" borderId="0" xfId="0" applyFont="1" applyBorder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4" fillId="0" borderId="0" xfId="0" applyFont="1" applyBorder="1" applyAlignment="1"/>
    <xf numFmtId="0" fontId="34" fillId="0" borderId="0" xfId="0" applyFont="1" applyBorder="1" applyAlignment="1">
      <alignment horizontal="left" indent="1"/>
    </xf>
    <xf numFmtId="0" fontId="53" fillId="0" borderId="0" xfId="0" applyFont="1" applyBorder="1" applyAlignment="1">
      <alignment wrapText="1"/>
    </xf>
    <xf numFmtId="193" fontId="34" fillId="0" borderId="0" xfId="0" applyNumberFormat="1" applyFont="1" applyBorder="1" applyAlignment="1"/>
    <xf numFmtId="191" fontId="34" fillId="0" borderId="0" xfId="0" applyNumberFormat="1" applyFont="1" applyAlignment="1">
      <alignment horizontal="left" indent="1"/>
    </xf>
    <xf numFmtId="191" fontId="34" fillId="0" borderId="0" xfId="0" applyNumberFormat="1" applyFont="1" applyAlignment="1">
      <alignment horizontal="left"/>
    </xf>
    <xf numFmtId="191" fontId="31" fillId="0" borderId="0" xfId="0" applyNumberFormat="1" applyFont="1" applyBorder="1" applyAlignment="1">
      <alignment horizontal="center"/>
    </xf>
    <xf numFmtId="193" fontId="49" fillId="0" borderId="0" xfId="0" applyNumberFormat="1" applyFont="1" applyBorder="1" applyAlignment="1"/>
    <xf numFmtId="194" fontId="31" fillId="0" borderId="0" xfId="0" applyNumberFormat="1" applyFont="1" applyBorder="1" applyAlignment="1">
      <alignment horizontal="right" vertical="center"/>
    </xf>
    <xf numFmtId="0" fontId="52" fillId="0" borderId="0" xfId="0" quotePrefix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31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185" fontId="53" fillId="0" borderId="0" xfId="0" applyNumberFormat="1" applyFont="1" applyBorder="1" applyAlignment="1">
      <alignment horizontal="left" shrinkToFit="1"/>
    </xf>
    <xf numFmtId="191" fontId="34" fillId="0" borderId="0" xfId="0" applyNumberFormat="1" applyFont="1" applyBorder="1" applyAlignment="1">
      <alignment horizontal="distributed"/>
    </xf>
    <xf numFmtId="195" fontId="31" fillId="0" borderId="47" xfId="0" applyNumberFormat="1" applyFont="1" applyBorder="1" applyAlignment="1">
      <alignment horizontal="left"/>
    </xf>
    <xf numFmtId="191" fontId="34" fillId="0" borderId="0" xfId="0" applyNumberFormat="1" applyFont="1" applyBorder="1" applyAlignment="1">
      <alignment horizontal="distributed" shrinkToFit="1"/>
    </xf>
    <xf numFmtId="183" fontId="31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center"/>
    </xf>
    <xf numFmtId="191" fontId="31" fillId="0" borderId="0" xfId="0" applyNumberFormat="1" applyFont="1" applyBorder="1" applyAlignment="1" applyProtection="1">
      <alignment horizontal="right" vertical="center"/>
      <protection locked="0"/>
    </xf>
    <xf numFmtId="0" fontId="52" fillId="0" borderId="0" xfId="0" quotePrefix="1" applyFont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0" fontId="44" fillId="0" borderId="0" xfId="0" applyFont="1" applyBorder="1" applyAlignment="1">
      <alignment horizontal="left" indent="1"/>
    </xf>
    <xf numFmtId="0" fontId="31" fillId="0" borderId="47" xfId="0" applyFont="1" applyBorder="1" applyAlignment="1">
      <alignment horizontal="left" vertical="center" indent="1"/>
    </xf>
    <xf numFmtId="193" fontId="34" fillId="0" borderId="0" xfId="0" applyNumberFormat="1" applyFont="1" applyAlignment="1"/>
    <xf numFmtId="193" fontId="31" fillId="0" borderId="0" xfId="0" applyNumberFormat="1" applyFont="1" applyBorder="1" applyAlignment="1">
      <alignment vertical="center"/>
    </xf>
    <xf numFmtId="196" fontId="34" fillId="0" borderId="0" xfId="0" applyNumberFormat="1" applyFont="1" applyBorder="1" applyAlignment="1">
      <alignment horizontal="left"/>
    </xf>
    <xf numFmtId="191" fontId="34" fillId="0" borderId="0" xfId="0" applyNumberFormat="1" applyFont="1" applyBorder="1" applyAlignment="1">
      <alignment horizontal="left"/>
    </xf>
    <xf numFmtId="193" fontId="34" fillId="0" borderId="0" xfId="0" applyNumberFormat="1" applyFont="1" applyAlignment="1">
      <alignment horizontal="left"/>
    </xf>
    <xf numFmtId="191" fontId="31" fillId="0" borderId="0" xfId="0" applyNumberFormat="1" applyFont="1" applyBorder="1" applyAlignment="1">
      <alignment horizontal="left" shrinkToFit="1"/>
    </xf>
    <xf numFmtId="193" fontId="31" fillId="0" borderId="0" xfId="0" applyNumberFormat="1" applyFont="1" applyBorder="1" applyAlignment="1"/>
    <xf numFmtId="191" fontId="34" fillId="0" borderId="0" xfId="0" applyNumberFormat="1" applyFont="1" applyBorder="1" applyAlignment="1">
      <alignment horizontal="left" shrinkToFit="1"/>
    </xf>
    <xf numFmtId="0" fontId="49" fillId="0" borderId="0" xfId="0" quotePrefix="1" applyFont="1" applyBorder="1" applyAlignment="1" applyProtection="1">
      <alignment horizontal="center" vertical="center" wrapText="1"/>
      <protection locked="0"/>
    </xf>
    <xf numFmtId="0" fontId="49" fillId="0" borderId="0" xfId="0" quotePrefix="1" applyFont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31" fillId="0" borderId="47" xfId="0" applyFont="1" applyBorder="1" applyAlignment="1">
      <alignment horizontal="right" vertical="center"/>
    </xf>
    <xf numFmtId="0" fontId="53" fillId="0" borderId="0" xfId="0" applyFont="1" applyBorder="1" applyAlignment="1">
      <alignment horizontal="left" wrapText="1" indent="1"/>
    </xf>
    <xf numFmtId="0" fontId="34" fillId="0" borderId="0" xfId="0" applyFont="1" applyBorder="1" applyAlignment="1">
      <alignment horizontal="left" indent="1" shrinkToFit="1"/>
    </xf>
    <xf numFmtId="196" fontId="34" fillId="0" borderId="0" xfId="0" applyNumberFormat="1" applyFont="1" applyBorder="1" applyAlignment="1">
      <alignment horizontal="left" indent="1"/>
    </xf>
    <xf numFmtId="193" fontId="49" fillId="0" borderId="0" xfId="0" applyNumberFormat="1" applyFont="1" applyBorder="1" applyAlignment="1">
      <alignment vertical="center"/>
    </xf>
    <xf numFmtId="0" fontId="55" fillId="0" borderId="0" xfId="0" quotePrefix="1" applyFont="1" applyBorder="1" applyAlignment="1" applyProtection="1">
      <alignment horizontal="center" vertical="center" wrapText="1"/>
      <protection locked="0"/>
    </xf>
    <xf numFmtId="0" fontId="55" fillId="0" borderId="0" xfId="0" quotePrefix="1" applyFont="1" applyAlignment="1" applyProtection="1">
      <alignment horizontal="center" vertical="center" wrapText="1"/>
      <protection locked="0"/>
    </xf>
    <xf numFmtId="0" fontId="56" fillId="0" borderId="0" xfId="0" applyFont="1" applyBorder="1" applyAlignment="1">
      <alignment wrapText="1"/>
    </xf>
    <xf numFmtId="193" fontId="31" fillId="0" borderId="0" xfId="0" applyNumberFormat="1" applyFont="1" applyAlignment="1"/>
    <xf numFmtId="191" fontId="34" fillId="0" borderId="0" xfId="0" applyNumberFormat="1" applyFont="1" applyBorder="1" applyAlignment="1">
      <alignment horizontal="center"/>
    </xf>
    <xf numFmtId="58" fontId="31" fillId="0" borderId="0" xfId="0" applyNumberFormat="1" applyFont="1" applyBorder="1" applyAlignment="1">
      <alignment vertical="center"/>
    </xf>
    <xf numFmtId="197" fontId="31" fillId="0" borderId="0" xfId="0" applyNumberFormat="1" applyFont="1" applyBorder="1" applyAlignment="1">
      <alignment horizontal="right"/>
    </xf>
    <xf numFmtId="176" fontId="31" fillId="0" borderId="47" xfId="0" applyNumberFormat="1" applyFont="1" applyBorder="1" applyAlignment="1">
      <alignment horizontal="distributed"/>
    </xf>
    <xf numFmtId="0" fontId="31" fillId="0" borderId="0" xfId="0" applyFont="1" applyBorder="1" applyAlignment="1">
      <alignment horizontal="left"/>
    </xf>
    <xf numFmtId="185" fontId="34" fillId="0" borderId="0" xfId="0" applyNumberFormat="1" applyFont="1" applyBorder="1" applyAlignment="1">
      <alignment horizontal="left" shrinkToFit="1"/>
    </xf>
    <xf numFmtId="180" fontId="34" fillId="0" borderId="0" xfId="0" applyNumberFormat="1" applyFont="1" applyBorder="1" applyAlignment="1">
      <alignment horizontal="left"/>
    </xf>
    <xf numFmtId="193" fontId="31" fillId="0" borderId="0" xfId="0" applyNumberFormat="1" applyFont="1" applyBorder="1" applyAlignment="1">
      <alignment horizontal="left"/>
    </xf>
    <xf numFmtId="185" fontId="53" fillId="0" borderId="0" xfId="0" applyNumberFormat="1" applyFont="1" applyBorder="1" applyAlignment="1">
      <alignment horizontal="left"/>
    </xf>
    <xf numFmtId="180" fontId="34" fillId="0" borderId="0" xfId="0" applyNumberFormat="1" applyFont="1" applyBorder="1" applyAlignment="1">
      <alignment horizontal="distributed"/>
    </xf>
    <xf numFmtId="0" fontId="44" fillId="0" borderId="0" xfId="0" applyFont="1" applyBorder="1" applyAlignment="1">
      <alignment horizontal="right" vertical="center"/>
    </xf>
    <xf numFmtId="0" fontId="31" fillId="0" borderId="42" xfId="0" applyFont="1" applyBorder="1" applyAlignment="1">
      <alignment horizontal="left" vertical="center" indent="1"/>
    </xf>
    <xf numFmtId="0" fontId="31" fillId="0" borderId="47" xfId="0" applyFont="1" applyBorder="1" applyAlignment="1">
      <alignment horizontal="left" vertical="center"/>
    </xf>
    <xf numFmtId="193" fontId="34" fillId="0" borderId="0" xfId="0" applyNumberFormat="1" applyFont="1" applyBorder="1" applyAlignment="1">
      <alignment horizontal="left"/>
    </xf>
    <xf numFmtId="0" fontId="34" fillId="0" borderId="0" xfId="0" applyFont="1" applyBorder="1" applyAlignment="1">
      <alignment horizontal="left" shrinkToFit="1"/>
    </xf>
    <xf numFmtId="191" fontId="31" fillId="0" borderId="0" xfId="0" applyNumberFormat="1" applyFont="1" applyBorder="1" applyAlignment="1">
      <alignment horizontal="left"/>
    </xf>
    <xf numFmtId="193" fontId="49" fillId="0" borderId="0" xfId="0" applyNumberFormat="1" applyFont="1" applyBorder="1" applyAlignment="1">
      <alignment horizontal="left"/>
    </xf>
    <xf numFmtId="0" fontId="56" fillId="0" borderId="0" xfId="0" applyFont="1" applyBorder="1" applyAlignment="1">
      <alignment horizontal="left" wrapText="1"/>
    </xf>
    <xf numFmtId="193" fontId="31" fillId="0" borderId="0" xfId="0" applyNumberFormat="1" applyFont="1" applyAlignment="1">
      <alignment horizontal="left"/>
    </xf>
    <xf numFmtId="197" fontId="31" fillId="0" borderId="0" xfId="0" applyNumberFormat="1" applyFont="1" applyBorder="1" applyAlignment="1">
      <alignment horizontal="left"/>
    </xf>
    <xf numFmtId="0" fontId="31" fillId="0" borderId="0" xfId="0" applyFont="1" applyAlignment="1">
      <alignment vertical="center" shrinkToFit="1"/>
    </xf>
    <xf numFmtId="0" fontId="4" fillId="0" borderId="69" xfId="0" applyFont="1" applyBorder="1" applyAlignment="1">
      <alignment horizontal="center" vertical="center"/>
    </xf>
    <xf numFmtId="181" fontId="18" fillId="0" borderId="22" xfId="0" applyNumberFormat="1" applyFont="1" applyBorder="1" applyAlignment="1">
      <alignment horizontal="center" vertical="center"/>
    </xf>
    <xf numFmtId="0" fontId="42" fillId="0" borderId="59" xfId="0" applyFont="1" applyBorder="1" applyAlignment="1">
      <alignment vertical="top"/>
    </xf>
    <xf numFmtId="0" fontId="42" fillId="0" borderId="72" xfId="0" applyFont="1" applyBorder="1" applyAlignment="1">
      <alignment vertical="top"/>
    </xf>
    <xf numFmtId="0" fontId="42" fillId="0" borderId="62" xfId="0" applyFont="1" applyBorder="1" applyAlignment="1">
      <alignment vertical="top"/>
    </xf>
    <xf numFmtId="0" fontId="34" fillId="0" borderId="0" xfId="0" applyFont="1" applyAlignment="1">
      <alignment horizontal="center" vertical="center" shrinkToFit="1"/>
    </xf>
    <xf numFmtId="0" fontId="35" fillId="0" borderId="64" xfId="0" applyFont="1" applyBorder="1" applyAlignment="1">
      <alignment horizontal="left" vertical="center" wrapText="1" indent="1"/>
    </xf>
    <xf numFmtId="180" fontId="35" fillId="0" borderId="64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9" fontId="4" fillId="0" borderId="64" xfId="0" applyNumberFormat="1" applyFont="1" applyBorder="1" applyAlignment="1">
      <alignment horizontal="center" vertical="center"/>
    </xf>
    <xf numFmtId="0" fontId="42" fillId="0" borderId="63" xfId="0" applyFont="1" applyBorder="1" applyAlignment="1">
      <alignment vertical="top"/>
    </xf>
    <xf numFmtId="0" fontId="42" fillId="0" borderId="0" xfId="0" applyFont="1" applyBorder="1" applyAlignment="1">
      <alignment vertical="top"/>
    </xf>
    <xf numFmtId="0" fontId="42" fillId="0" borderId="11" xfId="0" applyFont="1" applyBorder="1" applyAlignment="1">
      <alignment vertical="top"/>
    </xf>
    <xf numFmtId="0" fontId="35" fillId="0" borderId="68" xfId="0" applyFont="1" applyBorder="1" applyAlignment="1">
      <alignment horizontal="left" vertical="center" wrapText="1" indent="1"/>
    </xf>
    <xf numFmtId="180" fontId="35" fillId="0" borderId="68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3"/>
    </xf>
    <xf numFmtId="180" fontId="4" fillId="0" borderId="68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 indent="1" shrinkToFit="1"/>
    </xf>
    <xf numFmtId="180" fontId="35" fillId="0" borderId="68" xfId="0" applyNumberFormat="1" applyFont="1" applyBorder="1" applyAlignment="1">
      <alignment horizontal="left" vertical="center" shrinkToFit="1"/>
    </xf>
    <xf numFmtId="0" fontId="42" fillId="0" borderId="63" xfId="0" applyFont="1" applyBorder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0" fontId="35" fillId="0" borderId="8" xfId="0" applyFont="1" applyBorder="1" applyAlignment="1">
      <alignment horizontal="left" vertical="center" wrapText="1" indent="1"/>
    </xf>
    <xf numFmtId="180" fontId="4" fillId="0" borderId="8" xfId="0" applyNumberFormat="1" applyFont="1" applyBorder="1" applyAlignment="1">
      <alignment horizontal="left" vertical="center"/>
    </xf>
    <xf numFmtId="0" fontId="4" fillId="0" borderId="22" xfId="0" applyFont="1" applyBorder="1"/>
    <xf numFmtId="0" fontId="42" fillId="0" borderId="65" xfId="0" applyFont="1" applyBorder="1" applyAlignment="1">
      <alignment vertical="top"/>
    </xf>
    <xf numFmtId="0" fontId="42" fillId="0" borderId="73" xfId="0" applyFont="1" applyBorder="1" applyAlignment="1">
      <alignment vertical="top"/>
    </xf>
    <xf numFmtId="0" fontId="42" fillId="0" borderId="7" xfId="0" applyFont="1" applyBorder="1" applyAlignment="1">
      <alignment vertical="top"/>
    </xf>
    <xf numFmtId="0" fontId="4" fillId="0" borderId="0" xfId="0" applyFont="1" applyAlignment="1">
      <alignment vertical="center" shrinkToFit="1"/>
    </xf>
    <xf numFmtId="0" fontId="4" fillId="0" borderId="11" xfId="0" applyFont="1" applyBorder="1"/>
    <xf numFmtId="0" fontId="31" fillId="0" borderId="59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72" xfId="0" applyFont="1" applyBorder="1" applyAlignment="1">
      <alignment vertical="center"/>
    </xf>
    <xf numFmtId="0" fontId="31" fillId="0" borderId="62" xfId="0" applyFont="1" applyBorder="1" applyAlignment="1">
      <alignment vertical="center"/>
    </xf>
    <xf numFmtId="0" fontId="31" fillId="0" borderId="6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1" fillId="0" borderId="0" xfId="0" applyFont="1" applyAlignment="1">
      <alignment horizontal="left" vertical="center" indent="1"/>
    </xf>
    <xf numFmtId="192" fontId="34" fillId="0" borderId="0" xfId="0" applyNumberFormat="1" applyFont="1" applyAlignment="1">
      <alignment horizontal="left" vertical="center"/>
    </xf>
    <xf numFmtId="180" fontId="31" fillId="0" borderId="0" xfId="0" applyNumberFormat="1" applyFont="1" applyAlignment="1">
      <alignment horizontal="left" vertical="center" indent="1"/>
    </xf>
    <xf numFmtId="0" fontId="34" fillId="0" borderId="0" xfId="0" applyFont="1" applyBorder="1" applyAlignment="1">
      <alignment horizontal="left" vertical="center" indent="1"/>
    </xf>
    <xf numFmtId="0" fontId="31" fillId="0" borderId="59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73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19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 shrinkToFit="1"/>
    </xf>
    <xf numFmtId="0" fontId="57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wrapText="1"/>
    </xf>
    <xf numFmtId="0" fontId="34" fillId="0" borderId="0" xfId="0" applyFont="1" applyBorder="1" applyAlignment="1">
      <alignment horizontal="left" vertical="center" wrapText="1" indent="1" shrinkToFit="1"/>
    </xf>
    <xf numFmtId="185" fontId="34" fillId="0" borderId="0" xfId="0" applyNumberFormat="1" applyFont="1" applyBorder="1" applyAlignment="1">
      <alignment horizontal="left" vertical="center" indent="1" shrinkToFit="1"/>
    </xf>
    <xf numFmtId="191" fontId="34" fillId="0" borderId="0" xfId="0" applyNumberFormat="1" applyFont="1" applyBorder="1" applyAlignment="1">
      <alignment horizontal="left" vertical="center" indent="1"/>
    </xf>
    <xf numFmtId="191" fontId="34" fillId="0" borderId="0" xfId="0" applyNumberFormat="1" applyFont="1" applyBorder="1" applyAlignment="1">
      <alignment horizontal="left" vertical="center" indent="1" shrinkToFit="1"/>
    </xf>
    <xf numFmtId="0" fontId="4" fillId="0" borderId="0" xfId="0" applyFont="1" applyBorder="1" applyAlignment="1">
      <alignment wrapText="1"/>
    </xf>
    <xf numFmtId="185" fontId="4" fillId="0" borderId="0" xfId="0" applyNumberFormat="1" applyFont="1" applyAlignment="1">
      <alignment horizontal="left" vertical="center" indent="1" shrinkToFit="1"/>
    </xf>
    <xf numFmtId="198" fontId="31" fillId="0" borderId="0" xfId="0" applyNumberFormat="1" applyFont="1" applyBorder="1" applyAlignment="1">
      <alignment horizontal="right" vertical="center"/>
    </xf>
    <xf numFmtId="197" fontId="31" fillId="0" borderId="0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 shrinkToFit="1"/>
    </xf>
    <xf numFmtId="196" fontId="34" fillId="0" borderId="0" xfId="0" applyNumberFormat="1" applyFont="1" applyBorder="1" applyAlignment="1">
      <alignment horizontal="left" vertical="center" indent="1"/>
    </xf>
    <xf numFmtId="193" fontId="34" fillId="0" borderId="0" xfId="0" applyNumberFormat="1" applyFont="1" applyBorder="1" applyAlignment="1">
      <alignment horizontal="left" vertical="center" indent="1"/>
    </xf>
    <xf numFmtId="191" fontId="34" fillId="0" borderId="0" xfId="0" applyNumberFormat="1" applyFont="1" applyBorder="1" applyAlignment="1">
      <alignment horizontal="center" vertical="center" shrinkToFit="1"/>
    </xf>
    <xf numFmtId="0" fontId="53" fillId="0" borderId="0" xfId="0" applyFont="1" applyBorder="1" applyAlignment="1">
      <alignment vertical="center" wrapText="1"/>
    </xf>
    <xf numFmtId="193" fontId="34" fillId="0" borderId="0" xfId="0" applyNumberFormat="1" applyFont="1" applyBorder="1" applyAlignment="1">
      <alignment vertical="center"/>
    </xf>
    <xf numFmtId="191" fontId="31" fillId="0" borderId="0" xfId="0" applyNumberFormat="1" applyFont="1" applyBorder="1" applyAlignment="1">
      <alignment horizontal="center" vertical="center"/>
    </xf>
    <xf numFmtId="0" fontId="56" fillId="0" borderId="0" xfId="0" applyFont="1" applyBorder="1" applyAlignment="1">
      <alignment vertical="center" wrapText="1"/>
    </xf>
    <xf numFmtId="191" fontId="34" fillId="0" borderId="0" xfId="0" applyNumberFormat="1" applyFont="1" applyBorder="1" applyAlignment="1">
      <alignment horizontal="center" vertical="center"/>
    </xf>
    <xf numFmtId="192" fontId="34" fillId="0" borderId="0" xfId="0" applyNumberFormat="1" applyFont="1" applyBorder="1" applyAlignment="1">
      <alignment horizontal="left" vertical="center" indent="1" shrinkToFit="1"/>
    </xf>
    <xf numFmtId="192" fontId="4" fillId="0" borderId="0" xfId="0" applyNumberFormat="1" applyFont="1" applyAlignment="1">
      <alignment horizontal="left" vertical="center" indent="1" shrinkToFit="1"/>
    </xf>
  </cellXfs>
  <cellStyles count="13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 2" xfId="9"/>
    <cellStyle name="標準 3" xfId="10"/>
    <cellStyle name="ハイパーリンク" xfId="11" builtinId="8"/>
    <cellStyle name="桁区切り" xfId="12" builtinId="6"/>
  </cellStyles>
  <dxfs count="42"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externalLink" Target="externalLinks/externalLink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0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2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3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4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5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6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7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8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9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20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Relationship Id="rId2" Type="http://schemas.openxmlformats.org/officeDocument/2006/relationships/hyperlink" Target="#&#27096;&#24335;&#19968;&#35239;&#20837;&#21147;&#65404;&#65392;&#65412;!A1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100965</xdr:colOff>
      <xdr:row>29</xdr:row>
      <xdr:rowOff>123190</xdr:rowOff>
    </xdr:from>
    <xdr:to xmlns:xdr="http://schemas.openxmlformats.org/drawingml/2006/spreadsheetDrawing">
      <xdr:col>8</xdr:col>
      <xdr:colOff>616585</xdr:colOff>
      <xdr:row>30</xdr:row>
      <xdr:rowOff>112395</xdr:rowOff>
    </xdr:to>
    <xdr:sp macro="" textlink="">
      <xdr:nvSpPr>
        <xdr:cNvPr id="3" name="テキスト ボックス 2"/>
        <xdr:cNvSpPr txBox="1"/>
      </xdr:nvSpPr>
      <xdr:spPr>
        <a:xfrm>
          <a:off x="8425815" y="7935595"/>
          <a:ext cx="1163320" cy="244475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当　　初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54610</xdr:colOff>
      <xdr:row>29</xdr:row>
      <xdr:rowOff>123190</xdr:rowOff>
    </xdr:from>
    <xdr:to xmlns:xdr="http://schemas.openxmlformats.org/drawingml/2006/spreadsheetDrawing">
      <xdr:col>9</xdr:col>
      <xdr:colOff>1220470</xdr:colOff>
      <xdr:row>30</xdr:row>
      <xdr:rowOff>112395</xdr:rowOff>
    </xdr:to>
    <xdr:sp macro="" textlink="">
      <xdr:nvSpPr>
        <xdr:cNvPr id="4" name="テキスト ボックス 3"/>
        <xdr:cNvSpPr txBox="1"/>
      </xdr:nvSpPr>
      <xdr:spPr>
        <a:xfrm>
          <a:off x="9989185" y="7935595"/>
          <a:ext cx="1165860" cy="244475"/>
        </a:xfrm>
        <a:prstGeom prst="rect">
          <a:avLst/>
        </a:prstGeom>
        <a:solidFill>
          <a:srgbClr val="FFC000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変　　更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2158365</xdr:colOff>
      <xdr:row>2</xdr:row>
      <xdr:rowOff>10160</xdr:rowOff>
    </xdr:from>
    <xdr:to xmlns:xdr="http://schemas.openxmlformats.org/drawingml/2006/spreadsheetDrawing">
      <xdr:col>4</xdr:col>
      <xdr:colOff>3571875</xdr:colOff>
      <xdr:row>2</xdr:row>
      <xdr:rowOff>242570</xdr:rowOff>
    </xdr:to>
    <xdr:sp macro="" textlink="">
      <xdr:nvSpPr>
        <xdr:cNvPr id="5" name="テキスト 5"/>
        <xdr:cNvSpPr txBox="1"/>
      </xdr:nvSpPr>
      <xdr:spPr>
        <a:xfrm>
          <a:off x="4768215" y="541655"/>
          <a:ext cx="1413510" cy="232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契約後15日以内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2162810</xdr:colOff>
      <xdr:row>3</xdr:row>
      <xdr:rowOff>10160</xdr:rowOff>
    </xdr:from>
    <xdr:to xmlns:xdr="http://schemas.openxmlformats.org/drawingml/2006/spreadsheetDrawing">
      <xdr:col>4</xdr:col>
      <xdr:colOff>3576320</xdr:colOff>
      <xdr:row>3</xdr:row>
      <xdr:rowOff>242570</xdr:rowOff>
    </xdr:to>
    <xdr:sp macro="" textlink="">
      <xdr:nvSpPr>
        <xdr:cNvPr id="6" name="テキスト 6"/>
        <xdr:cNvSpPr txBox="1"/>
      </xdr:nvSpPr>
      <xdr:spPr>
        <a:xfrm>
          <a:off x="4772660" y="796925"/>
          <a:ext cx="1413510" cy="232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契約後5日以内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2158365</xdr:colOff>
      <xdr:row>4</xdr:row>
      <xdr:rowOff>133350</xdr:rowOff>
    </xdr:from>
    <xdr:to xmlns:xdr="http://schemas.openxmlformats.org/drawingml/2006/spreadsheetDrawing">
      <xdr:col>4</xdr:col>
      <xdr:colOff>3571875</xdr:colOff>
      <xdr:row>5</xdr:row>
      <xdr:rowOff>90170</xdr:rowOff>
    </xdr:to>
    <xdr:sp macro="" textlink="">
      <xdr:nvSpPr>
        <xdr:cNvPr id="7" name="テキスト 7"/>
        <xdr:cNvSpPr txBox="1"/>
      </xdr:nvSpPr>
      <xdr:spPr>
        <a:xfrm>
          <a:off x="4768215" y="1175385"/>
          <a:ext cx="1413510" cy="21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契約後7日以内</a:t>
          </a:r>
          <a:endParaRPr kumimoji="1"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123190</xdr:colOff>
      <xdr:row>10</xdr:row>
      <xdr:rowOff>189230</xdr:rowOff>
    </xdr:from>
    <xdr:to xmlns:xdr="http://schemas.openxmlformats.org/drawingml/2006/spreadsheetDrawing">
      <xdr:col>13</xdr:col>
      <xdr:colOff>308610</xdr:colOff>
      <xdr:row>12</xdr:row>
      <xdr:rowOff>128270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695440" y="3713480"/>
          <a:ext cx="1557020" cy="64389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0</xdr:colOff>
      <xdr:row>18</xdr:row>
      <xdr:rowOff>0</xdr:rowOff>
    </xdr:from>
    <xdr:to xmlns:xdr="http://schemas.openxmlformats.org/drawingml/2006/spreadsheetDrawing">
      <xdr:col>13</xdr:col>
      <xdr:colOff>158750</xdr:colOff>
      <xdr:row>20</xdr:row>
      <xdr:rowOff>179070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038975" y="4055745"/>
          <a:ext cx="1530350" cy="63627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140970</xdr:colOff>
      <xdr:row>17</xdr:row>
      <xdr:rowOff>261620</xdr:rowOff>
    </xdr:from>
    <xdr:to xmlns:xdr="http://schemas.openxmlformats.org/drawingml/2006/spreadsheetDrawing">
      <xdr:col>12</xdr:col>
      <xdr:colOff>781685</xdr:colOff>
      <xdr:row>19</xdr:row>
      <xdr:rowOff>283210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79895" y="4217035"/>
          <a:ext cx="1526540" cy="63119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/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142875</xdr:colOff>
      <xdr:row>11</xdr:row>
      <xdr:rowOff>10160</xdr:rowOff>
    </xdr:from>
    <xdr:to xmlns:xdr="http://schemas.openxmlformats.org/drawingml/2006/spreadsheetDrawing">
      <xdr:col>13</xdr:col>
      <xdr:colOff>327660</xdr:colOff>
      <xdr:row>12</xdr:row>
      <xdr:rowOff>273685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81775" y="3820160"/>
          <a:ext cx="1556385" cy="6445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163195</xdr:colOff>
      <xdr:row>17</xdr:row>
      <xdr:rowOff>229235</xdr:rowOff>
    </xdr:from>
    <xdr:to xmlns:xdr="http://schemas.openxmlformats.org/drawingml/2006/spreadsheetDrawing">
      <xdr:col>14</xdr:col>
      <xdr:colOff>327660</xdr:colOff>
      <xdr:row>21</xdr:row>
      <xdr:rowOff>66040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097395" y="3883025"/>
          <a:ext cx="1536065" cy="6064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172085</xdr:colOff>
      <xdr:row>16</xdr:row>
      <xdr:rowOff>381000</xdr:rowOff>
    </xdr:from>
    <xdr:to xmlns:xdr="http://schemas.openxmlformats.org/drawingml/2006/spreadsheetDrawing">
      <xdr:col>12</xdr:col>
      <xdr:colOff>582930</xdr:colOff>
      <xdr:row>18</xdr:row>
      <xdr:rowOff>185420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115810" y="5943600"/>
          <a:ext cx="1525270" cy="56642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28575</xdr:colOff>
      <xdr:row>12</xdr:row>
      <xdr:rowOff>144145</xdr:rowOff>
    </xdr:from>
    <xdr:to xmlns:xdr="http://schemas.openxmlformats.org/drawingml/2006/spreadsheetDrawing">
      <xdr:col>12</xdr:col>
      <xdr:colOff>438785</xdr:colOff>
      <xdr:row>16</xdr:row>
      <xdr:rowOff>70485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934200" y="4487545"/>
          <a:ext cx="1524635" cy="11455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127000</xdr:colOff>
      <xdr:row>15</xdr:row>
      <xdr:rowOff>101600</xdr:rowOff>
    </xdr:from>
    <xdr:to xmlns:xdr="http://schemas.openxmlformats.org/drawingml/2006/spreadsheetDrawing">
      <xdr:col>10</xdr:col>
      <xdr:colOff>266700</xdr:colOff>
      <xdr:row>16</xdr:row>
      <xdr:rowOff>349885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46875" y="4041775"/>
          <a:ext cx="1511300" cy="62928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246380</xdr:colOff>
      <xdr:row>23</xdr:row>
      <xdr:rowOff>11430</xdr:rowOff>
    </xdr:from>
    <xdr:to xmlns:xdr="http://schemas.openxmlformats.org/drawingml/2006/spreadsheetDrawing">
      <xdr:col>12</xdr:col>
      <xdr:colOff>266700</xdr:colOff>
      <xdr:row>25</xdr:row>
      <xdr:rowOff>191135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18630" y="5295900"/>
          <a:ext cx="1077595" cy="63690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93980</xdr:colOff>
      <xdr:row>12</xdr:row>
      <xdr:rowOff>332105</xdr:rowOff>
    </xdr:from>
    <xdr:to xmlns:xdr="http://schemas.openxmlformats.org/drawingml/2006/spreadsheetDrawing">
      <xdr:col>11</xdr:col>
      <xdr:colOff>503555</xdr:colOff>
      <xdr:row>14</xdr:row>
      <xdr:rowOff>34290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85305" y="4112895"/>
          <a:ext cx="1524000" cy="71691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152400</xdr:colOff>
      <xdr:row>9</xdr:row>
      <xdr:rowOff>19685</xdr:rowOff>
    </xdr:from>
    <xdr:to xmlns:xdr="http://schemas.openxmlformats.org/drawingml/2006/spreadsheetDrawing">
      <xdr:col>13</xdr:col>
      <xdr:colOff>314960</xdr:colOff>
      <xdr:row>11</xdr:row>
      <xdr:rowOff>174625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72250" y="3448685"/>
          <a:ext cx="1534160" cy="9169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172085</xdr:colOff>
      <xdr:row>14</xdr:row>
      <xdr:rowOff>432435</xdr:rowOff>
    </xdr:from>
    <xdr:to xmlns:xdr="http://schemas.openxmlformats.org/drawingml/2006/spreadsheetDrawing">
      <xdr:col>11</xdr:col>
      <xdr:colOff>582930</xdr:colOff>
      <xdr:row>15</xdr:row>
      <xdr:rowOff>403225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963410" y="5227955"/>
          <a:ext cx="1525270" cy="64706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114935</xdr:colOff>
      <xdr:row>12</xdr:row>
      <xdr:rowOff>236855</xdr:rowOff>
    </xdr:from>
    <xdr:to xmlns:xdr="http://schemas.openxmlformats.org/drawingml/2006/spreadsheetDrawing">
      <xdr:col>20</xdr:col>
      <xdr:colOff>277495</xdr:colOff>
      <xdr:row>15</xdr:row>
      <xdr:rowOff>125095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10068560" y="3018155"/>
          <a:ext cx="1534160" cy="9169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86995</xdr:colOff>
      <xdr:row>13</xdr:row>
      <xdr:rowOff>165100</xdr:rowOff>
    </xdr:from>
    <xdr:to xmlns:xdr="http://schemas.openxmlformats.org/drawingml/2006/spreadsheetDrawing">
      <xdr:col>11</xdr:col>
      <xdr:colOff>250190</xdr:colOff>
      <xdr:row>15</xdr:row>
      <xdr:rowOff>292735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64020" y="4003675"/>
          <a:ext cx="1534795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96520</xdr:colOff>
      <xdr:row>13</xdr:row>
      <xdr:rowOff>136525</xdr:rowOff>
    </xdr:from>
    <xdr:to xmlns:xdr="http://schemas.openxmlformats.org/drawingml/2006/spreadsheetDrawing">
      <xdr:col>11</xdr:col>
      <xdr:colOff>259715</xdr:colOff>
      <xdr:row>15</xdr:row>
      <xdr:rowOff>264160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25920" y="3975100"/>
          <a:ext cx="1534795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151765</xdr:colOff>
      <xdr:row>18</xdr:row>
      <xdr:rowOff>8890</xdr:rowOff>
    </xdr:from>
    <xdr:to xmlns:xdr="http://schemas.openxmlformats.org/drawingml/2006/spreadsheetDrawing">
      <xdr:col>13</xdr:col>
      <xdr:colOff>314325</xdr:colOff>
      <xdr:row>22</xdr:row>
      <xdr:rowOff>12700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33515" y="4123690"/>
          <a:ext cx="1534160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219075</xdr:colOff>
      <xdr:row>19</xdr:row>
      <xdr:rowOff>161925</xdr:rowOff>
    </xdr:from>
    <xdr:to xmlns:xdr="http://schemas.openxmlformats.org/drawingml/2006/spreadsheetDrawing">
      <xdr:col>15</xdr:col>
      <xdr:colOff>373380</xdr:colOff>
      <xdr:row>23</xdr:row>
      <xdr:rowOff>10160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91325" y="4088765"/>
          <a:ext cx="1525905" cy="71310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  <xdr:twoCellAnchor>
    <xdr:from xmlns:xdr="http://schemas.openxmlformats.org/drawingml/2006/spreadsheetDrawing">
      <xdr:col>1</xdr:col>
      <xdr:colOff>704850</xdr:colOff>
      <xdr:row>71</xdr:row>
      <xdr:rowOff>114300</xdr:rowOff>
    </xdr:from>
    <xdr:to xmlns:xdr="http://schemas.openxmlformats.org/drawingml/2006/spreadsheetDrawing">
      <xdr:col>9</xdr:col>
      <xdr:colOff>629285</xdr:colOff>
      <xdr:row>78</xdr:row>
      <xdr:rowOff>9525</xdr:rowOff>
    </xdr:to>
    <xdr:sp macro="" textlink="">
      <xdr:nvSpPr>
        <xdr:cNvPr id="3" name="大かっこ 2"/>
        <xdr:cNvSpPr/>
      </xdr:nvSpPr>
      <xdr:spPr>
        <a:xfrm>
          <a:off x="847725" y="15634970"/>
          <a:ext cx="3963035" cy="1095375"/>
        </a:xfrm>
        <a:prstGeom prst="bracketPair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343535</xdr:colOff>
      <xdr:row>62</xdr:row>
      <xdr:rowOff>86360</xdr:rowOff>
    </xdr:from>
    <xdr:to xmlns:xdr="http://schemas.openxmlformats.org/drawingml/2006/spreadsheetDrawing">
      <xdr:col>15</xdr:col>
      <xdr:colOff>497205</xdr:colOff>
      <xdr:row>66</xdr:row>
      <xdr:rowOff>104775</xdr:rowOff>
    </xdr:to>
    <xdr:sp macro="" textlink="">
      <xdr:nvSpPr>
        <xdr:cNvPr id="4" name="テキスト ボックス 3">
          <a:hlinkClick xmlns:r="http://schemas.openxmlformats.org/officeDocument/2006/relationships" r:id="rId2"/>
        </xdr:cNvPr>
        <xdr:cNvSpPr/>
      </xdr:nvSpPr>
      <xdr:spPr>
        <a:xfrm>
          <a:off x="6915785" y="14063980"/>
          <a:ext cx="1525270" cy="70421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224155</xdr:colOff>
      <xdr:row>11</xdr:row>
      <xdr:rowOff>100965</xdr:rowOff>
    </xdr:from>
    <xdr:to xmlns:xdr="http://schemas.openxmlformats.org/drawingml/2006/spreadsheetDrawing">
      <xdr:col>36</xdr:col>
      <xdr:colOff>180975</xdr:colOff>
      <xdr:row>13</xdr:row>
      <xdr:rowOff>234950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63080" y="2779395"/>
          <a:ext cx="1557020" cy="6445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4</xdr:row>
          <xdr:rowOff>0</xdr:rowOff>
        </xdr:from>
        <xdr:to xmlns:xdr="http://schemas.openxmlformats.org/drawingml/2006/spreadsheetDrawing">
          <xdr:col>5</xdr:col>
          <xdr:colOff>19050</xdr:colOff>
          <xdr:row>5</xdr:row>
          <xdr:rowOff>0</xdr:rowOff>
        </xdr:to>
        <xdr:sp textlink="">
          <xdr:nvSpPr>
            <xdr:cNvPr id="148481" name="チェック 1" hidden="1">
              <a:extLst>
                <a:ext uri="{63B3BB69-23CF-44E3-9099-C40C66FF867C}">
                  <a14:compatExt spid="_x0000_s1484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89154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3</xdr:row>
          <xdr:rowOff>0</xdr:rowOff>
        </xdr:from>
        <xdr:to xmlns:xdr="http://schemas.openxmlformats.org/drawingml/2006/spreadsheetDrawing">
          <xdr:col>5</xdr:col>
          <xdr:colOff>19050</xdr:colOff>
          <xdr:row>4</xdr:row>
          <xdr:rowOff>0</xdr:rowOff>
        </xdr:to>
        <xdr:sp textlink="">
          <xdr:nvSpPr>
            <xdr:cNvPr id="148482" name="チェック 2" hidden="1">
              <a:extLst>
                <a:ext uri="{63B3BB69-23CF-44E3-9099-C40C66FF867C}">
                  <a14:compatExt spid="_x0000_s1484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63627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6</xdr:row>
          <xdr:rowOff>0</xdr:rowOff>
        </xdr:from>
        <xdr:to xmlns:xdr="http://schemas.openxmlformats.org/drawingml/2006/spreadsheetDrawing">
          <xdr:col>5</xdr:col>
          <xdr:colOff>19050</xdr:colOff>
          <xdr:row>7</xdr:row>
          <xdr:rowOff>0</xdr:rowOff>
        </xdr:to>
        <xdr:sp textlink="">
          <xdr:nvSpPr>
            <xdr:cNvPr id="148483" name="チェック 3" hidden="1">
              <a:extLst>
                <a:ext uri="{63B3BB69-23CF-44E3-9099-C40C66FF867C}">
                  <a14:compatExt spid="_x0000_s1484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40208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7</xdr:row>
          <xdr:rowOff>0</xdr:rowOff>
        </xdr:from>
        <xdr:to xmlns:xdr="http://schemas.openxmlformats.org/drawingml/2006/spreadsheetDrawing">
          <xdr:col>5</xdr:col>
          <xdr:colOff>19050</xdr:colOff>
          <xdr:row>8</xdr:row>
          <xdr:rowOff>0</xdr:rowOff>
        </xdr:to>
        <xdr:sp textlink="">
          <xdr:nvSpPr>
            <xdr:cNvPr id="148485" name="チェック 5" hidden="1">
              <a:extLst>
                <a:ext uri="{63B3BB69-23CF-44E3-9099-C40C66FF867C}">
                  <a14:compatExt spid="_x0000_s1484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65735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6</xdr:row>
          <xdr:rowOff>0</xdr:rowOff>
        </xdr:from>
        <xdr:to xmlns:xdr="http://schemas.openxmlformats.org/drawingml/2006/spreadsheetDrawing">
          <xdr:col>5</xdr:col>
          <xdr:colOff>19050</xdr:colOff>
          <xdr:row>7</xdr:row>
          <xdr:rowOff>0</xdr:rowOff>
        </xdr:to>
        <xdr:sp textlink="">
          <xdr:nvSpPr>
            <xdr:cNvPr id="148486" name="チェック 6" hidden="1">
              <a:extLst>
                <a:ext uri="{63B3BB69-23CF-44E3-9099-C40C66FF867C}">
                  <a14:compatExt spid="_x0000_s1484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40208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87" name="チェック 7" hidden="1">
              <a:extLst>
                <a:ext uri="{63B3BB69-23CF-44E3-9099-C40C66FF867C}">
                  <a14:compatExt spid="_x0000_s1484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7</xdr:row>
          <xdr:rowOff>0</xdr:rowOff>
        </xdr:from>
        <xdr:to xmlns:xdr="http://schemas.openxmlformats.org/drawingml/2006/spreadsheetDrawing">
          <xdr:col>5</xdr:col>
          <xdr:colOff>19050</xdr:colOff>
          <xdr:row>8</xdr:row>
          <xdr:rowOff>0</xdr:rowOff>
        </xdr:to>
        <xdr:sp textlink="">
          <xdr:nvSpPr>
            <xdr:cNvPr id="148488" name="チェック 8" hidden="1">
              <a:extLst>
                <a:ext uri="{63B3BB69-23CF-44E3-9099-C40C66FF867C}">
                  <a14:compatExt spid="_x0000_s1484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65735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89" name="チェック 9" hidden="1">
              <a:extLst>
                <a:ext uri="{63B3BB69-23CF-44E3-9099-C40C66FF867C}">
                  <a14:compatExt spid="_x0000_s1484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9</xdr:row>
          <xdr:rowOff>0</xdr:rowOff>
        </xdr:from>
        <xdr:to xmlns:xdr="http://schemas.openxmlformats.org/drawingml/2006/spreadsheetDrawing">
          <xdr:col>5</xdr:col>
          <xdr:colOff>19050</xdr:colOff>
          <xdr:row>10</xdr:row>
          <xdr:rowOff>0</xdr:rowOff>
        </xdr:to>
        <xdr:sp textlink="">
          <xdr:nvSpPr>
            <xdr:cNvPr id="148490" name="チェック 10" hidden="1">
              <a:extLst>
                <a:ext uri="{63B3BB69-23CF-44E3-9099-C40C66FF867C}">
                  <a14:compatExt spid="_x0000_s1484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216789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91" name="チェック 11" hidden="1">
              <a:extLst>
                <a:ext uri="{63B3BB69-23CF-44E3-9099-C40C66FF867C}">
                  <a14:compatExt spid="_x0000_s1484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152400</xdr:colOff>
      <xdr:row>10</xdr:row>
      <xdr:rowOff>285750</xdr:rowOff>
    </xdr:from>
    <xdr:to xmlns:xdr="http://schemas.openxmlformats.org/drawingml/2006/spreadsheetDrawing">
      <xdr:col>13</xdr:col>
      <xdr:colOff>337185</xdr:colOff>
      <xdr:row>12</xdr:row>
      <xdr:rowOff>243840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686550" y="3810000"/>
          <a:ext cx="1556385" cy="6248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Calssv\&#31532;&#65298;&#12469;&#12540;&#12496;&#12540;\DOCUME~1\DOURO-08\LOCALS~1\TEMP\LMEL001_\MYDOCU\&#20877;&#21033;&#29992;&#36890;&#30693;&#26360;1.75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通知書"/>
      <sheetName val="業者一覧"/>
      <sheetName val="担当者"/>
    </sheetNames>
    <sheetDataSet>
      <sheetData sheetId="0"/>
      <sheetData sheetId="1">
        <row r="2">
          <cell r="B2" t="str">
            <v>第一冷熱（株）</v>
          </cell>
        </row>
        <row r="3">
          <cell r="B3" t="str">
            <v>ダイエー設備工業（株）</v>
          </cell>
        </row>
        <row r="4">
          <cell r="B4" t="str">
            <v>西田工業（株）</v>
          </cell>
        </row>
        <row r="5">
          <cell r="B5" t="str">
            <v>鈴木工業（株）</v>
          </cell>
        </row>
        <row r="6">
          <cell r="B6" t="str">
            <v>昭和工業（株）</v>
          </cell>
        </row>
        <row r="7">
          <cell r="B7" t="str">
            <v>三金工業（株）</v>
          </cell>
        </row>
        <row r="8">
          <cell r="B8" t="str">
            <v>越中工業（株）</v>
          </cell>
        </row>
        <row r="9">
          <cell r="B9" t="str">
            <v>酒井管工建設（株）</v>
          </cell>
        </row>
        <row r="10">
          <cell r="B10" t="str">
            <v>丸谷工業（株）</v>
          </cell>
        </row>
        <row r="11">
          <cell r="B11" t="str">
            <v>（株）福山設備工業</v>
          </cell>
        </row>
        <row r="12">
          <cell r="B12" t="str">
            <v>中央管機工業（株）</v>
          </cell>
        </row>
        <row r="13">
          <cell r="B13" t="str">
            <v>（有）ニッセツ工業</v>
          </cell>
        </row>
        <row r="14">
          <cell r="B14" t="str">
            <v>藤木工業（株）</v>
          </cell>
        </row>
        <row r="15">
          <cell r="B15" t="str">
            <v>（株）富山工務所</v>
          </cell>
        </row>
        <row r="16">
          <cell r="B16" t="str">
            <v>（株）丸岡産業</v>
          </cell>
        </row>
        <row r="17">
          <cell r="B17" t="str">
            <v>（株）ヒルツ</v>
          </cell>
        </row>
        <row r="18">
          <cell r="B18" t="str">
            <v>（株）東洋</v>
          </cell>
        </row>
        <row r="19">
          <cell r="B19" t="str">
            <v>（有）武内管工事商会</v>
          </cell>
        </row>
        <row r="20">
          <cell r="B20" t="str">
            <v>旭工業（株）</v>
          </cell>
        </row>
        <row r="21">
          <cell r="B21" t="str">
            <v>（株）タニカワ</v>
          </cell>
        </row>
        <row r="22">
          <cell r="B22" t="str">
            <v>太閤産業（株）</v>
          </cell>
        </row>
        <row r="23">
          <cell r="B23" t="str">
            <v>（株）サプラ</v>
          </cell>
        </row>
        <row r="24">
          <cell r="B24" t="str">
            <v>富士線管設備（株）</v>
          </cell>
        </row>
        <row r="25">
          <cell r="B25" t="str">
            <v>（株）松下工業</v>
          </cell>
        </row>
        <row r="26">
          <cell r="B26" t="str">
            <v>（株）浜田管設</v>
          </cell>
        </row>
        <row r="27">
          <cell r="B27" t="str">
            <v>谷川設備（株）</v>
          </cell>
        </row>
        <row r="28">
          <cell r="B28" t="str">
            <v>十方設備工業（株）</v>
          </cell>
        </row>
        <row r="29">
          <cell r="B29" t="str">
            <v>（有）重田設備</v>
          </cell>
        </row>
        <row r="30">
          <cell r="B30" t="str">
            <v>（有）猪島設備工業</v>
          </cell>
        </row>
        <row r="31">
          <cell r="B31" t="str">
            <v>（株）砂子阪工業所</v>
          </cell>
        </row>
        <row r="32">
          <cell r="B32" t="str">
            <v>（有）田口工業所</v>
          </cell>
        </row>
        <row r="33">
          <cell r="B33" t="str">
            <v>（有）栄光設備工業所</v>
          </cell>
        </row>
        <row r="34">
          <cell r="B34" t="str">
            <v>（株）赤塚設備</v>
          </cell>
        </row>
        <row r="35">
          <cell r="B35" t="str">
            <v>正栄工業（株）</v>
          </cell>
        </row>
        <row r="36">
          <cell r="B36" t="str">
            <v>（株）西田工務店</v>
          </cell>
        </row>
        <row r="37">
          <cell r="B37" t="str">
            <v>青山工業（株）</v>
          </cell>
        </row>
        <row r="38">
          <cell r="B38" t="str">
            <v>（株）中川工業</v>
          </cell>
        </row>
        <row r="39">
          <cell r="B39" t="str">
            <v>（株）総和</v>
          </cell>
        </row>
        <row r="40">
          <cell r="B40" t="str">
            <v>坂井管工業（株）</v>
          </cell>
        </row>
        <row r="41">
          <cell r="B41" t="str">
            <v>（株）クレハロ</v>
          </cell>
        </row>
        <row r="42">
          <cell r="B42" t="str">
            <v>共和管機工業（株）</v>
          </cell>
        </row>
        <row r="43">
          <cell r="B43" t="str">
            <v>（有）ヒダ</v>
          </cell>
        </row>
        <row r="44">
          <cell r="B44" t="str">
            <v>呉羽管機工業（株）</v>
          </cell>
        </row>
        <row r="45">
          <cell r="B45" t="str">
            <v>丸嘉工業（株）</v>
          </cell>
        </row>
        <row r="46">
          <cell r="B46" t="str">
            <v>（株）理温工業</v>
          </cell>
        </row>
        <row r="47">
          <cell r="B47" t="str">
            <v>（有）ダイニチ工業</v>
          </cell>
        </row>
        <row r="48">
          <cell r="B48" t="str">
            <v>（株）晃南設備</v>
          </cell>
        </row>
        <row r="49">
          <cell r="B49" t="str">
            <v>ｺﾛﾑﾋﾞｱ電設工業（株）</v>
          </cell>
        </row>
        <row r="50">
          <cell r="B50" t="str">
            <v>（株）大世テク乃</v>
          </cell>
        </row>
        <row r="51">
          <cell r="B51">
            <v>0</v>
          </cell>
        </row>
      </sheetData>
      <sheetData sheetId="2">
        <row r="2">
          <cell r="B2" t="str">
            <v>副主幹　坂井　喜男</v>
          </cell>
        </row>
        <row r="3">
          <cell r="B3" t="str">
            <v>副主幹　梅田　毅一</v>
          </cell>
        </row>
        <row r="4">
          <cell r="B4" t="str">
            <v>主査　藤城　　 隆</v>
          </cell>
        </row>
        <row r="5">
          <cell r="B5" t="str">
            <v>主査　中村　純一</v>
          </cell>
        </row>
        <row r="6">
          <cell r="B6" t="str">
            <v>主査　藤井　幸彦</v>
          </cell>
        </row>
        <row r="7">
          <cell r="B7" t="str">
            <v>技師　田辺　茂樹</v>
          </cell>
        </row>
        <row r="8">
          <cell r="B8" t="str">
            <v>技師　帳山　誠志</v>
          </cell>
        </row>
        <row r="9">
          <cell r="B9" t="str">
            <v>技師　斉藤　　 忠</v>
          </cell>
        </row>
        <row r="10">
          <cell r="B10" t="str">
            <v>技師　高田　浩幸</v>
          </cell>
        </row>
        <row r="11">
          <cell r="B11" t="str">
            <v>技師　鍋田公一郎</v>
          </cell>
        </row>
        <row r="12">
          <cell r="B12" t="str">
            <v>技師　佐伯　光郎</v>
          </cell>
        </row>
        <row r="13">
          <cell r="B13" t="str">
            <v>技師　高倉　由浩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25400" algn="ctr">
          <a:solidFill>
            <a:schemeClr val="tx1"/>
          </a:solidFill>
          <a:round/>
          <a:headEnd/>
          <a:tailEnd/>
        </a:ln>
      </a:spPr>
      <a:bodyPr vertOverflow="clip" horzOverflow="overflow" rtlCol="0" anchor="ctr"/>
      <a:lstStyle>
        <a:defPPr algn="ctr">
          <a:defRPr kumimoji="1" sz="1100"/>
        </a:defPPr>
      </a:lstStyle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3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14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15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2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16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3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7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18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1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drawing" Target="../drawings/drawing20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32"/>
  <sheetViews>
    <sheetView showGridLines="0" tabSelected="1" view="pageBreakPreview" zoomScaleNormal="85" zoomScaleSheetLayoutView="100" workbookViewId="0">
      <selection activeCell="A17" sqref="A17"/>
    </sheetView>
  </sheetViews>
  <sheetFormatPr defaultColWidth="12.625" defaultRowHeight="20.100000000000001" customHeight="1"/>
  <cols>
    <col min="1" max="1" width="10.375" style="1" customWidth="1"/>
    <col min="2" max="2" width="3.25" style="1" customWidth="1"/>
    <col min="3" max="3" width="10.625" style="1" customWidth="1"/>
    <col min="4" max="4" width="10" style="1" customWidth="1"/>
    <col min="5" max="5" width="57.5" style="2" customWidth="1"/>
    <col min="6" max="6" width="14.25" style="2" customWidth="1"/>
    <col min="7" max="7" width="3.25" style="2" customWidth="1"/>
    <col min="8" max="8" width="8.5" style="1" customWidth="1"/>
    <col min="9" max="9" width="12.625" style="1"/>
    <col min="10" max="10" width="48.625" style="2" customWidth="1"/>
    <col min="11" max="11" width="9.625" style="1" customWidth="1"/>
    <col min="12" max="12" width="8.375" style="1" customWidth="1"/>
    <col min="13" max="16384" width="12.625" style="1"/>
  </cols>
  <sheetData>
    <row r="1" spans="1:11" ht="21.75">
      <c r="A1" s="4" t="s">
        <v>339</v>
      </c>
      <c r="C1" s="13" t="s">
        <v>338</v>
      </c>
      <c r="D1" s="13"/>
      <c r="E1" s="13"/>
      <c r="H1" s="81"/>
      <c r="I1" s="81"/>
      <c r="J1" s="112"/>
    </row>
    <row r="2" spans="1:11" ht="20.100000000000001" customHeight="1">
      <c r="A2" s="5" t="s">
        <v>340</v>
      </c>
      <c r="C2" s="14" t="s">
        <v>317</v>
      </c>
      <c r="D2" s="34"/>
      <c r="E2" s="48" t="s">
        <v>105</v>
      </c>
      <c r="F2" s="67"/>
      <c r="G2" s="67"/>
      <c r="H2" s="82" t="s">
        <v>317</v>
      </c>
      <c r="I2" s="97"/>
      <c r="J2" s="113" t="s">
        <v>105</v>
      </c>
    </row>
    <row r="3" spans="1:11" s="3" customFormat="1" ht="20.100000000000001" customHeight="1">
      <c r="A3" s="6" t="s">
        <v>160</v>
      </c>
      <c r="B3" s="7" t="s">
        <v>179</v>
      </c>
      <c r="C3" s="15" t="s">
        <v>197</v>
      </c>
      <c r="D3" s="35"/>
      <c r="E3" s="49" t="s">
        <v>98</v>
      </c>
      <c r="F3" s="68"/>
      <c r="G3" s="7" t="s">
        <v>202</v>
      </c>
      <c r="H3" s="83" t="s">
        <v>314</v>
      </c>
      <c r="I3" s="98"/>
      <c r="J3" s="49" t="s">
        <v>323</v>
      </c>
      <c r="K3" s="1"/>
    </row>
    <row r="4" spans="1:11" s="3" customFormat="1" ht="20.100000000000001" customHeight="1">
      <c r="A4" s="3"/>
      <c r="B4" s="8"/>
      <c r="C4" s="16" t="s">
        <v>327</v>
      </c>
      <c r="D4" s="36"/>
      <c r="E4" s="50" t="s">
        <v>157</v>
      </c>
      <c r="F4" s="68"/>
      <c r="G4" s="8"/>
      <c r="H4" s="19" t="s">
        <v>331</v>
      </c>
      <c r="I4" s="39"/>
      <c r="J4" s="114" t="s">
        <v>107</v>
      </c>
      <c r="K4" s="1"/>
    </row>
    <row r="5" spans="1:11" s="3" customFormat="1" ht="20.100000000000001" customHeight="1">
      <c r="A5" s="3"/>
      <c r="B5" s="8"/>
      <c r="C5" s="17" t="s">
        <v>328</v>
      </c>
      <c r="D5" s="37"/>
      <c r="E5" s="51" t="s">
        <v>233</v>
      </c>
      <c r="F5" s="68"/>
      <c r="G5" s="8"/>
      <c r="H5" s="19" t="s">
        <v>331</v>
      </c>
      <c r="I5" s="39"/>
      <c r="J5" s="50" t="s">
        <v>324</v>
      </c>
      <c r="K5" s="3"/>
    </row>
    <row r="6" spans="1:11" s="3" customFormat="1" ht="20.100000000000001" customHeight="1">
      <c r="A6" s="3"/>
      <c r="B6" s="9"/>
      <c r="C6" s="18" t="s">
        <v>168</v>
      </c>
      <c r="D6" s="38"/>
      <c r="E6" s="52" t="s">
        <v>234</v>
      </c>
      <c r="F6" s="68"/>
      <c r="G6" s="9"/>
      <c r="H6" s="21"/>
      <c r="I6" s="40"/>
      <c r="J6" s="115" t="s">
        <v>325</v>
      </c>
      <c r="K6" s="1"/>
    </row>
    <row r="7" spans="1:11" s="3" customFormat="1" ht="20.100000000000001" customHeight="1">
      <c r="A7" s="3"/>
      <c r="B7" s="7" t="s">
        <v>242</v>
      </c>
      <c r="C7" s="15" t="s">
        <v>67</v>
      </c>
      <c r="D7" s="35"/>
      <c r="E7" s="53" t="s">
        <v>136</v>
      </c>
      <c r="F7" s="68"/>
      <c r="G7" s="7" t="s">
        <v>199</v>
      </c>
      <c r="H7" s="84" t="s">
        <v>110</v>
      </c>
      <c r="I7" s="99"/>
      <c r="J7" s="49" t="s">
        <v>204</v>
      </c>
      <c r="K7" s="3"/>
    </row>
    <row r="8" spans="1:11" s="3" customFormat="1" ht="20.100000000000001" customHeight="1">
      <c r="A8" s="3"/>
      <c r="B8" s="8"/>
      <c r="C8" s="19" t="s">
        <v>329</v>
      </c>
      <c r="D8" s="39"/>
      <c r="E8" s="51" t="s">
        <v>185</v>
      </c>
      <c r="F8" s="68"/>
      <c r="G8" s="8"/>
      <c r="H8" s="19" t="s">
        <v>90</v>
      </c>
      <c r="I8" s="39"/>
      <c r="J8" s="51" t="s">
        <v>193</v>
      </c>
      <c r="K8" s="3"/>
    </row>
    <row r="9" spans="1:11" s="3" customFormat="1" ht="20.100000000000001" customHeight="1">
      <c r="A9" s="3"/>
      <c r="B9" s="8"/>
      <c r="C9" s="20" t="s">
        <v>330</v>
      </c>
      <c r="D9" s="16"/>
      <c r="E9" s="54" t="s">
        <v>203</v>
      </c>
      <c r="F9" s="68"/>
      <c r="G9" s="9"/>
      <c r="H9" s="21" t="s">
        <v>334</v>
      </c>
      <c r="I9" s="40"/>
      <c r="J9" s="116" t="s">
        <v>194</v>
      </c>
      <c r="K9" s="3"/>
    </row>
    <row r="10" spans="1:11" s="3" customFormat="1" ht="20.100000000000001" customHeight="1">
      <c r="A10" s="3"/>
      <c r="B10" s="9"/>
      <c r="C10" s="21" t="s">
        <v>319</v>
      </c>
      <c r="D10" s="40"/>
      <c r="E10" s="55" t="s">
        <v>125</v>
      </c>
      <c r="F10" s="68"/>
      <c r="G10" s="3" t="s">
        <v>210</v>
      </c>
      <c r="H10" s="3"/>
      <c r="I10" s="3"/>
      <c r="J10" s="117"/>
      <c r="K10" s="3"/>
    </row>
    <row r="11" spans="1:11" s="3" customFormat="1" ht="20.100000000000001" customHeight="1">
      <c r="A11" s="3"/>
      <c r="B11" s="10"/>
      <c r="C11" s="22"/>
      <c r="D11" s="22"/>
      <c r="E11" s="56"/>
      <c r="F11" s="68"/>
      <c r="G11" s="2"/>
      <c r="H11" s="3" t="s">
        <v>346</v>
      </c>
      <c r="I11" s="1"/>
      <c r="J11" s="117"/>
      <c r="K11" s="1"/>
    </row>
    <row r="12" spans="1:11" s="3" customFormat="1" ht="20.100000000000001" customHeight="1">
      <c r="A12" s="3"/>
      <c r="B12" s="11" t="s">
        <v>326</v>
      </c>
      <c r="C12" s="23"/>
      <c r="D12" s="35"/>
      <c r="E12" s="53" t="s">
        <v>174</v>
      </c>
      <c r="F12" s="68"/>
      <c r="G12" s="2"/>
      <c r="H12" s="3" t="s">
        <v>3</v>
      </c>
      <c r="I12" s="1"/>
      <c r="J12" s="117"/>
      <c r="K12" s="1"/>
    </row>
    <row r="13" spans="1:11" s="3" customFormat="1" ht="20.100000000000001" customHeight="1">
      <c r="A13" s="3"/>
      <c r="B13" s="12"/>
      <c r="C13" s="24"/>
      <c r="D13" s="38"/>
      <c r="E13" s="52" t="s">
        <v>182</v>
      </c>
      <c r="F13" s="68"/>
      <c r="G13" s="3"/>
      <c r="H13" s="3"/>
      <c r="I13" s="3"/>
      <c r="J13" s="3"/>
      <c r="K13" s="3"/>
    </row>
    <row r="14" spans="1:11" s="3" customFormat="1" ht="19.5" customHeight="1">
      <c r="A14" s="3"/>
      <c r="B14" s="3" t="s">
        <v>14</v>
      </c>
      <c r="C14" s="3"/>
      <c r="D14" s="3"/>
      <c r="E14" s="3"/>
      <c r="F14" s="69"/>
      <c r="G14" s="77" t="s">
        <v>10</v>
      </c>
      <c r="H14" s="85"/>
      <c r="I14" s="100"/>
      <c r="J14" s="118" t="s">
        <v>192</v>
      </c>
      <c r="K14" s="3"/>
    </row>
    <row r="15" spans="1:11" ht="20.100000000000001" customHeight="1">
      <c r="B15" s="3"/>
      <c r="C15" s="3"/>
      <c r="D15" s="3"/>
      <c r="E15" s="3"/>
      <c r="F15" s="70"/>
      <c r="G15" s="78"/>
      <c r="H15" s="86"/>
      <c r="I15" s="101"/>
      <c r="J15" s="118" t="s">
        <v>178</v>
      </c>
      <c r="K15" s="3"/>
    </row>
    <row r="16" spans="1:11" ht="20.100000000000001" customHeight="1">
      <c r="C16" s="25" t="s">
        <v>162</v>
      </c>
      <c r="E16" s="57" t="s">
        <v>130</v>
      </c>
      <c r="F16" s="69"/>
      <c r="G16" s="79"/>
      <c r="H16" s="3"/>
      <c r="I16" s="3"/>
      <c r="J16" s="119"/>
      <c r="K16" s="124"/>
    </row>
    <row r="17" spans="3:11" ht="22.5" customHeight="1">
      <c r="C17" s="26" t="s">
        <v>271</v>
      </c>
      <c r="D17" s="41"/>
      <c r="E17" s="58" t="s">
        <v>361</v>
      </c>
      <c r="F17" s="71"/>
      <c r="G17" s="80"/>
      <c r="H17" s="33"/>
      <c r="I17" s="102"/>
      <c r="J17" s="57" t="s">
        <v>130</v>
      </c>
      <c r="K17" s="125"/>
    </row>
    <row r="18" spans="3:11" ht="22.5" customHeight="1">
      <c r="C18" s="27" t="s">
        <v>316</v>
      </c>
      <c r="D18" s="42"/>
      <c r="E18" s="59" t="s">
        <v>332</v>
      </c>
      <c r="F18" s="72"/>
      <c r="G18" s="71"/>
      <c r="H18" s="87" t="s">
        <v>106</v>
      </c>
      <c r="I18" s="103" t="s">
        <v>292</v>
      </c>
      <c r="J18" s="58" t="s">
        <v>263</v>
      </c>
      <c r="K18" s="125"/>
    </row>
    <row r="19" spans="3:11" ht="22.5" customHeight="1">
      <c r="C19" s="26" t="s">
        <v>33</v>
      </c>
      <c r="D19" s="41"/>
      <c r="E19" s="60">
        <v>44656</v>
      </c>
      <c r="F19" s="72"/>
      <c r="G19" s="71"/>
      <c r="H19" s="88"/>
      <c r="I19" s="104" t="s">
        <v>306</v>
      </c>
      <c r="J19" s="59" t="s">
        <v>389</v>
      </c>
      <c r="K19" s="125"/>
    </row>
    <row r="20" spans="3:11" ht="22.5" customHeight="1">
      <c r="C20" s="28" t="s">
        <v>89</v>
      </c>
      <c r="D20" s="43"/>
      <c r="E20" s="61">
        <v>44828</v>
      </c>
      <c r="F20" s="72"/>
      <c r="G20" s="72"/>
      <c r="H20" s="89"/>
      <c r="I20" s="105" t="s">
        <v>53</v>
      </c>
      <c r="J20" s="120" t="s">
        <v>390</v>
      </c>
      <c r="K20" s="125"/>
    </row>
    <row r="21" spans="3:11" ht="22.5" customHeight="1">
      <c r="C21" s="29" t="s">
        <v>148</v>
      </c>
      <c r="D21" s="44" t="s">
        <v>15</v>
      </c>
      <c r="E21" s="60">
        <v>44657</v>
      </c>
      <c r="F21" s="73"/>
      <c r="G21" s="72"/>
      <c r="H21" s="90" t="s">
        <v>78</v>
      </c>
      <c r="I21" s="106" t="s">
        <v>29</v>
      </c>
      <c r="J21" s="58" t="s">
        <v>352</v>
      </c>
      <c r="K21" s="125"/>
    </row>
    <row r="22" spans="3:11" ht="22.5" customHeight="1">
      <c r="C22" s="30"/>
      <c r="D22" s="45" t="s">
        <v>94</v>
      </c>
      <c r="E22" s="62">
        <v>44834</v>
      </c>
      <c r="F22" s="74" t="s">
        <v>241</v>
      </c>
      <c r="G22" s="72"/>
      <c r="H22" s="91"/>
      <c r="I22" s="107" t="s">
        <v>156</v>
      </c>
      <c r="J22" s="121" t="s">
        <v>283</v>
      </c>
      <c r="K22" s="125"/>
    </row>
    <row r="23" spans="3:11" ht="22.5" customHeight="1">
      <c r="C23" s="31" t="s">
        <v>41</v>
      </c>
      <c r="D23" s="46" t="s">
        <v>94</v>
      </c>
      <c r="E23" s="61">
        <v>44895</v>
      </c>
      <c r="F23" s="75">
        <f>DATEDIF(E22,E23,"d")</f>
        <v>61</v>
      </c>
      <c r="G23" s="73"/>
      <c r="H23" s="91"/>
      <c r="I23" s="107" t="s">
        <v>37</v>
      </c>
      <c r="J23" s="121" t="s">
        <v>38</v>
      </c>
      <c r="K23" s="126" t="s">
        <v>186</v>
      </c>
    </row>
    <row r="24" spans="3:11" ht="22.5" customHeight="1">
      <c r="C24" s="32" t="s">
        <v>104</v>
      </c>
      <c r="D24" s="47"/>
      <c r="E24" s="63">
        <v>44657</v>
      </c>
      <c r="F24" s="71"/>
      <c r="G24" s="71"/>
      <c r="H24" s="91"/>
      <c r="I24" s="107" t="s">
        <v>166</v>
      </c>
      <c r="J24" s="121" t="s">
        <v>391</v>
      </c>
      <c r="K24" s="126" t="s">
        <v>111</v>
      </c>
    </row>
    <row r="25" spans="3:11" ht="22.5" customHeight="1">
      <c r="C25" s="26" t="s">
        <v>86</v>
      </c>
      <c r="D25" s="41"/>
      <c r="E25" s="64">
        <v>1000000</v>
      </c>
      <c r="F25" s="71"/>
      <c r="G25" s="71"/>
      <c r="H25" s="91"/>
      <c r="I25" s="107" t="s">
        <v>25</v>
      </c>
      <c r="J25" s="121" t="s">
        <v>88</v>
      </c>
      <c r="K25" s="126"/>
    </row>
    <row r="26" spans="3:11" ht="22.5" customHeight="1">
      <c r="C26" s="28" t="s">
        <v>134</v>
      </c>
      <c r="D26" s="43"/>
      <c r="E26" s="65">
        <v>1200000</v>
      </c>
      <c r="F26" s="71"/>
      <c r="G26" s="71"/>
      <c r="H26" s="92"/>
      <c r="I26" s="108" t="s">
        <v>175</v>
      </c>
      <c r="J26" s="59" t="s">
        <v>362</v>
      </c>
      <c r="K26" s="126"/>
    </row>
    <row r="27" spans="3:11" ht="22.5" customHeight="1">
      <c r="C27" s="26" t="s">
        <v>231</v>
      </c>
      <c r="D27" s="41"/>
      <c r="E27" s="60">
        <v>44895</v>
      </c>
      <c r="F27" s="71"/>
      <c r="G27" s="71"/>
      <c r="H27" s="93" t="s">
        <v>188</v>
      </c>
      <c r="I27" s="109"/>
      <c r="J27" s="122" t="s">
        <v>177</v>
      </c>
      <c r="K27" s="126" t="s">
        <v>111</v>
      </c>
    </row>
    <row r="28" spans="3:11" ht="22.5" customHeight="1">
      <c r="C28" s="27" t="s">
        <v>232</v>
      </c>
      <c r="D28" s="42"/>
      <c r="E28" s="66" t="s">
        <v>315</v>
      </c>
      <c r="F28" s="71"/>
      <c r="G28" s="71"/>
      <c r="H28" s="94" t="s">
        <v>256</v>
      </c>
      <c r="I28" s="110"/>
      <c r="J28" s="122" t="s">
        <v>392</v>
      </c>
      <c r="K28" s="126"/>
    </row>
    <row r="29" spans="3:11" ht="22.5" customHeight="1">
      <c r="C29" s="33"/>
      <c r="D29" s="33"/>
      <c r="E29" s="57"/>
      <c r="F29" s="71"/>
      <c r="G29" s="71"/>
      <c r="H29" s="95" t="s">
        <v>272</v>
      </c>
      <c r="I29" s="111"/>
      <c r="J29" s="120" t="s">
        <v>393</v>
      </c>
      <c r="K29" s="125"/>
    </row>
    <row r="30" spans="3:11" ht="20.100000000000001" customHeight="1">
      <c r="C30" s="33"/>
      <c r="D30" s="33"/>
      <c r="E30" s="57"/>
      <c r="F30" s="71"/>
      <c r="G30" s="71"/>
      <c r="H30" s="96"/>
      <c r="I30" s="96"/>
      <c r="J30" s="123"/>
    </row>
    <row r="31" spans="3:11" ht="20.100000000000001" customHeight="1">
      <c r="E31" s="1"/>
      <c r="F31" s="76"/>
      <c r="G31" s="69"/>
      <c r="J31" s="119"/>
    </row>
    <row r="32" spans="3:11" ht="20.100000000000001" customHeight="1">
      <c r="E32" s="1"/>
      <c r="F32" s="69"/>
      <c r="G32" s="69"/>
      <c r="J32" s="3"/>
    </row>
  </sheetData>
  <mergeCells count="33">
    <mergeCell ref="C2:D2"/>
    <mergeCell ref="C3:D3"/>
    <mergeCell ref="H3:I3"/>
    <mergeCell ref="C4:D4"/>
    <mergeCell ref="H4:I4"/>
    <mergeCell ref="C5:D5"/>
    <mergeCell ref="H5:I5"/>
    <mergeCell ref="C6:D6"/>
    <mergeCell ref="H6:I6"/>
    <mergeCell ref="C7:D7"/>
    <mergeCell ref="H7:I7"/>
    <mergeCell ref="C8:D8"/>
    <mergeCell ref="H8:I8"/>
    <mergeCell ref="H9:I9"/>
    <mergeCell ref="C10:D10"/>
    <mergeCell ref="C12:D12"/>
    <mergeCell ref="C13:D13"/>
    <mergeCell ref="C17:D17"/>
    <mergeCell ref="C18:D18"/>
    <mergeCell ref="C19:D19"/>
    <mergeCell ref="C24:D24"/>
    <mergeCell ref="C25:D25"/>
    <mergeCell ref="C27:D27"/>
    <mergeCell ref="H27:I27"/>
    <mergeCell ref="C28:D28"/>
    <mergeCell ref="H28:I28"/>
    <mergeCell ref="H29:I29"/>
    <mergeCell ref="B3:B6"/>
    <mergeCell ref="G3:G6"/>
    <mergeCell ref="B7:B10"/>
    <mergeCell ref="G7:G9"/>
    <mergeCell ref="B12:B13"/>
    <mergeCell ref="G14:I15"/>
  </mergeCells>
  <phoneticPr fontId="3"/>
  <conditionalFormatting sqref="H1:I1">
    <cfRule type="cellIs" dxfId="41" priority="2" operator="between">
      <formula>43586</formula>
      <formula>43830</formula>
    </cfRule>
  </conditionalFormatting>
  <conditionalFormatting sqref="E19:E24 E27:E28">
    <cfRule type="cellIs" dxfId="40" priority="1" operator="between">
      <formula>43586</formula>
      <formula>43830</formula>
    </cfRule>
  </conditionalFormatting>
  <dataValidations count="2">
    <dataValidation imeMode="on" allowBlank="1" showDropDown="0" showInputMessage="1" showErrorMessage="1" sqref="J18:J29 E17:E18"/>
    <dataValidation imeMode="off" allowBlank="1" showDropDown="0" showInputMessage="1" showErrorMessage="1" sqref="E19:E28"/>
  </dataValidations>
  <hyperlinks>
    <hyperlink ref="E4" location="工程表!A1"/>
    <hyperlink ref="E5" location="管理技術者!A1"/>
    <hyperlink ref="E3" location="着手届!A1"/>
    <hyperlink ref="E6" location="管理技術者変更!A1"/>
    <hyperlink ref="E13" location="段階確認!A1"/>
    <hyperlink ref="J7" location="完了届!A1"/>
    <hyperlink ref="J8" location="引渡書!A1"/>
    <hyperlink ref="J9" location="請求書!A1"/>
    <hyperlink ref="J14" location="作業責任者!A1"/>
    <hyperlink ref="J15" location="作業責任者変更!A1"/>
    <hyperlink ref="E12" location="履行報告!A1"/>
    <hyperlink ref="E8" location="再委託!A1"/>
    <hyperlink ref="E9" location="履行期間延長!A1"/>
    <hyperlink ref="E10" location="事故報告!A1"/>
    <hyperlink ref="E7" location="打合簿!A1"/>
    <hyperlink ref="J3" location="前払金請求!A1"/>
    <hyperlink ref="J5" location="既済検査申請!A1"/>
    <hyperlink ref="J6" location="部分払請求書!A1"/>
    <hyperlink ref="J4" location="一部完了検査申請!A1"/>
  </hyperlinks>
  <pageMargins left="0.16" right="0.15748031496062992" top="0.8661417322834648" bottom="0.39370078740157483" header="0.31496062992125984" footer="0.31496062992125984"/>
  <pageSetup paperSize="9" scale="79" fitToWidth="1" fitToHeight="1" orientation="landscape" usePrinterDefaults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6"/>
  <sheetViews>
    <sheetView view="pageBreakPreview" zoomScaleSheetLayoutView="100" workbookViewId="0">
      <selection activeCell="C4" sqref="C4"/>
    </sheetView>
  </sheetViews>
  <sheetFormatPr defaultRowHeight="13.5"/>
  <cols>
    <col min="1" max="1" width="2.62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9.125" customWidth="1"/>
    <col min="11" max="11" width="2.625" customWidth="1"/>
  </cols>
  <sheetData>
    <row r="1" spans="2:11" s="127" customFormat="1" ht="30" customHeight="1">
      <c r="B1" s="130"/>
      <c r="C1" s="130"/>
      <c r="D1" s="130"/>
      <c r="E1" s="130"/>
      <c r="F1" s="130"/>
      <c r="G1" s="130"/>
      <c r="H1" s="130"/>
      <c r="I1" s="418" t="s">
        <v>290</v>
      </c>
      <c r="J1" s="418"/>
      <c r="K1" s="418"/>
    </row>
    <row r="2" spans="2:11" s="127" customFormat="1" ht="30" customHeight="1">
      <c r="B2" s="152" t="str">
        <f>"砺波市長　"&amp;入力ｼｰﾄ!J18&amp;"　様"</f>
        <v>砺波市長　夏野　修　様</v>
      </c>
      <c r="C2" s="138"/>
      <c r="D2" s="130"/>
      <c r="E2" s="130"/>
      <c r="F2" s="130"/>
      <c r="G2" s="130"/>
      <c r="H2" s="130"/>
      <c r="I2" s="130"/>
      <c r="J2" s="130"/>
    </row>
    <row r="3" spans="2:11" s="127" customFormat="1" ht="22.5" customHeight="1">
      <c r="B3" s="130"/>
      <c r="C3" s="130"/>
      <c r="D3" s="130"/>
      <c r="E3" s="130"/>
      <c r="F3" s="130"/>
      <c r="G3" s="151"/>
      <c r="I3" s="130"/>
      <c r="J3" s="130"/>
    </row>
    <row r="4" spans="2:11" s="127" customFormat="1" ht="30" customHeight="1">
      <c r="B4" s="130"/>
      <c r="C4" s="130"/>
      <c r="D4" s="130"/>
      <c r="E4" s="130"/>
      <c r="F4" s="130"/>
      <c r="G4" s="151" t="s">
        <v>215</v>
      </c>
      <c r="H4" s="152" t="str">
        <f>入力ｼｰﾄ!J21</f>
        <v>砺波市□□□</v>
      </c>
      <c r="I4" s="130"/>
      <c r="J4" s="130"/>
    </row>
    <row r="5" spans="2:11" s="127" customFormat="1" ht="30" customHeight="1">
      <c r="B5" s="130"/>
      <c r="C5" s="130"/>
      <c r="D5" s="130"/>
      <c r="E5" s="130"/>
      <c r="F5" s="130"/>
      <c r="G5" s="151" t="s">
        <v>356</v>
      </c>
      <c r="H5" s="152" t="str">
        <f>入力ｼｰﾄ!J22</f>
        <v>株式会社□□コンサル</v>
      </c>
      <c r="I5" s="130"/>
      <c r="J5" s="148"/>
      <c r="K5" s="162"/>
    </row>
    <row r="6" spans="2:11" s="127" customFormat="1" ht="30" customHeight="1">
      <c r="B6" s="132"/>
      <c r="C6" s="132"/>
      <c r="D6" s="132"/>
      <c r="E6" s="132"/>
      <c r="F6" s="132"/>
      <c r="G6" s="132"/>
      <c r="H6" s="152" t="str">
        <f>入力ｼｰﾄ!J23</f>
        <v>代表取締役社長　□□□□</v>
      </c>
      <c r="I6" s="132"/>
      <c r="J6" s="148"/>
    </row>
    <row r="7" spans="2:11" s="127" customFormat="1" ht="22.5" customHeight="1">
      <c r="B7" s="132"/>
      <c r="C7" s="132"/>
      <c r="D7" s="132"/>
      <c r="E7" s="132"/>
      <c r="F7" s="132"/>
      <c r="G7" s="132"/>
      <c r="H7" s="130"/>
      <c r="I7" s="132"/>
      <c r="J7" s="148"/>
    </row>
    <row r="8" spans="2:11" ht="30" customHeight="1">
      <c r="B8" s="133" t="s">
        <v>311</v>
      </c>
      <c r="C8" s="133"/>
      <c r="D8" s="133"/>
      <c r="E8" s="133"/>
      <c r="F8" s="133"/>
      <c r="G8" s="133"/>
      <c r="H8" s="133"/>
      <c r="I8" s="133"/>
      <c r="J8" s="133"/>
    </row>
    <row r="9" spans="2:11" ht="22.5" customHeight="1">
      <c r="B9" s="223"/>
      <c r="C9" s="223"/>
      <c r="D9" s="223"/>
      <c r="E9" s="223"/>
      <c r="F9" s="223"/>
      <c r="G9" s="223"/>
      <c r="H9" s="223"/>
      <c r="I9" s="223"/>
      <c r="J9" s="166"/>
    </row>
    <row r="10" spans="2:11" ht="30" customHeight="1">
      <c r="B10" s="166"/>
      <c r="C10" s="404" t="s">
        <v>243</v>
      </c>
      <c r="D10" s="223"/>
      <c r="E10" s="223"/>
      <c r="F10" s="223"/>
      <c r="G10" s="223"/>
      <c r="H10" s="223"/>
      <c r="I10" s="223"/>
      <c r="J10" s="166"/>
    </row>
    <row r="11" spans="2:11" ht="25.5" customHeight="1">
      <c r="B11" s="173" t="s">
        <v>378</v>
      </c>
      <c r="C11" s="132"/>
      <c r="D11" s="223"/>
      <c r="E11" s="223"/>
      <c r="F11" s="223"/>
      <c r="G11" s="223"/>
      <c r="H11" s="223"/>
      <c r="I11" s="223"/>
      <c r="J11" s="166"/>
    </row>
    <row r="12" spans="2:11" ht="30" customHeight="1">
      <c r="B12" s="221" t="s">
        <v>128</v>
      </c>
      <c r="C12" s="222"/>
      <c r="D12" s="221"/>
      <c r="E12" s="221"/>
      <c r="F12" s="411" t="str">
        <f>入力ｼｰﾄ!E17</f>
        <v>市道○○線○○業務委託</v>
      </c>
      <c r="G12" s="411"/>
      <c r="H12" s="411"/>
      <c r="I12" s="411"/>
      <c r="J12" s="411"/>
    </row>
    <row r="13" spans="2:11" ht="30" customHeight="1">
      <c r="B13" s="221" t="s">
        <v>312</v>
      </c>
      <c r="C13" s="222"/>
      <c r="D13" s="221"/>
      <c r="E13" s="221"/>
      <c r="F13" s="426">
        <f>IF(入力ｼｰﾄ!E26="",入力ｼｰﾄ!E25,入力ｼｰﾄ!E26)</f>
        <v>1200000</v>
      </c>
      <c r="G13" s="426"/>
      <c r="H13" s="426"/>
      <c r="I13" s="221"/>
      <c r="J13" s="166"/>
    </row>
    <row r="14" spans="2:11" ht="30" customHeight="1">
      <c r="B14" s="221" t="s">
        <v>155</v>
      </c>
      <c r="C14" s="222"/>
      <c r="D14" s="221"/>
      <c r="E14" s="221"/>
      <c r="F14" s="222"/>
      <c r="G14" s="415"/>
      <c r="H14" s="225"/>
      <c r="I14" s="221"/>
      <c r="J14" s="166"/>
    </row>
    <row r="15" spans="2:11" ht="24" customHeight="1">
      <c r="B15" s="221"/>
      <c r="C15" s="408" t="s">
        <v>64</v>
      </c>
      <c r="D15" s="221"/>
      <c r="E15" s="221"/>
      <c r="F15" s="413" t="s">
        <v>259</v>
      </c>
      <c r="G15" s="416"/>
      <c r="H15" s="416"/>
      <c r="I15" s="221"/>
      <c r="J15" s="166"/>
    </row>
    <row r="16" spans="2:11" ht="24" customHeight="1">
      <c r="B16" s="221"/>
      <c r="C16" s="408" t="s">
        <v>307</v>
      </c>
      <c r="D16" s="221"/>
      <c r="E16" s="221"/>
      <c r="F16" s="413" t="s">
        <v>313</v>
      </c>
      <c r="G16" s="416"/>
      <c r="H16" s="416"/>
      <c r="I16" s="221"/>
      <c r="J16" s="166"/>
    </row>
    <row r="17" spans="1:11" ht="24" customHeight="1">
      <c r="B17" s="221"/>
      <c r="C17" s="408" t="s">
        <v>101</v>
      </c>
      <c r="D17" s="221"/>
      <c r="E17" s="221"/>
      <c r="F17" s="413" t="s">
        <v>313</v>
      </c>
      <c r="G17" s="416"/>
      <c r="H17" s="416"/>
      <c r="I17" s="221"/>
      <c r="J17" s="166"/>
    </row>
    <row r="18" spans="1:11" ht="30" customHeight="1">
      <c r="B18" s="221" t="s">
        <v>121</v>
      </c>
      <c r="C18" s="222"/>
      <c r="D18" s="221"/>
      <c r="E18" s="221"/>
      <c r="F18" s="414">
        <f>入力ｼｰﾄ!E19</f>
        <v>44656</v>
      </c>
      <c r="G18" s="414"/>
      <c r="H18" s="414"/>
      <c r="I18" s="419"/>
      <c r="J18" s="166"/>
    </row>
    <row r="19" spans="1:11" ht="30" customHeight="1">
      <c r="B19" s="221" t="s">
        <v>257</v>
      </c>
      <c r="C19" s="222"/>
      <c r="D19" s="221"/>
      <c r="E19" s="221"/>
      <c r="F19" s="414">
        <f>入力ｼｰﾄ!E21</f>
        <v>44657</v>
      </c>
      <c r="G19" s="414"/>
      <c r="H19" s="414"/>
      <c r="I19" s="221" t="s">
        <v>359</v>
      </c>
      <c r="J19" s="166"/>
    </row>
    <row r="20" spans="1:11" ht="30" customHeight="1">
      <c r="B20" s="221"/>
      <c r="C20" s="221"/>
      <c r="D20" s="221"/>
      <c r="E20" s="221"/>
      <c r="F20" s="414">
        <f>入力ｼｰﾄ!E22</f>
        <v>44834</v>
      </c>
      <c r="G20" s="414"/>
      <c r="H20" s="414"/>
      <c r="I20" s="221" t="s">
        <v>360</v>
      </c>
      <c r="J20" s="166"/>
    </row>
    <row r="21" spans="1:11" s="424" customFormat="1" ht="30" customHeight="1">
      <c r="B21" s="262" t="s">
        <v>377</v>
      </c>
      <c r="K21" s="262"/>
    </row>
    <row r="22" spans="1:11" ht="22.5" customHeight="1">
      <c r="A22" s="128"/>
      <c r="B22" s="425"/>
      <c r="C22" s="128"/>
      <c r="D22" s="128"/>
      <c r="E22" s="128"/>
      <c r="F22" s="128"/>
      <c r="G22" s="128"/>
      <c r="H22" s="128"/>
      <c r="I22" s="128"/>
      <c r="J22" s="158"/>
      <c r="K22" s="158"/>
    </row>
    <row r="23" spans="1:11" ht="30" customHeight="1">
      <c r="A23" s="129"/>
      <c r="B23" s="135" t="s">
        <v>124</v>
      </c>
      <c r="C23" s="139"/>
      <c r="D23" s="139"/>
      <c r="E23" s="139"/>
      <c r="F23" s="139"/>
      <c r="G23" s="139"/>
      <c r="H23" s="139"/>
      <c r="I23" s="139"/>
      <c r="J23" s="159"/>
      <c r="K23" s="129"/>
    </row>
    <row r="24" spans="1:11" ht="16.5" customHeight="1">
      <c r="B24" s="136" t="s">
        <v>167</v>
      </c>
      <c r="C24" s="140" t="s">
        <v>285</v>
      </c>
      <c r="D24" s="140" t="s">
        <v>114</v>
      </c>
      <c r="E24" s="136" t="s">
        <v>238</v>
      </c>
      <c r="F24" s="140" t="s">
        <v>68</v>
      </c>
      <c r="G24" s="140" t="s">
        <v>287</v>
      </c>
      <c r="H24" s="140" t="s">
        <v>228</v>
      </c>
      <c r="I24" s="140" t="s">
        <v>245</v>
      </c>
      <c r="J24" s="140" t="s">
        <v>39</v>
      </c>
    </row>
    <row r="25" spans="1:11" ht="51" customHeight="1">
      <c r="B25" s="136"/>
      <c r="C25" s="141"/>
      <c r="D25" s="141"/>
      <c r="E25" s="136"/>
      <c r="F25" s="149"/>
      <c r="G25" s="149"/>
      <c r="H25" s="149"/>
      <c r="I25" s="149"/>
      <c r="J25" s="160"/>
    </row>
    <row r="26" spans="1:11" ht="63" customHeight="1">
      <c r="B26" s="406" t="s">
        <v>48</v>
      </c>
      <c r="C26" s="409"/>
      <c r="D26" s="410"/>
      <c r="E26" s="410"/>
      <c r="F26" s="410"/>
      <c r="G26" s="410"/>
      <c r="H26" s="410"/>
      <c r="I26" s="410"/>
      <c r="J26" s="423"/>
    </row>
    <row r="27" spans="1:11" ht="30" customHeight="1"/>
    <row r="28" spans="1:11" ht="30" customHeight="1"/>
    <row r="29" spans="1:11" ht="30" customHeight="1"/>
    <row r="30" spans="1:11" ht="30" customHeight="1"/>
  </sheetData>
  <mergeCells count="13">
    <mergeCell ref="I1:K1"/>
    <mergeCell ref="B8:J8"/>
    <mergeCell ref="F12:J12"/>
    <mergeCell ref="F13:H13"/>
    <mergeCell ref="F15:H15"/>
    <mergeCell ref="F16:H16"/>
    <mergeCell ref="F17:H17"/>
    <mergeCell ref="F18:H18"/>
    <mergeCell ref="F19:H19"/>
    <mergeCell ref="F20:H20"/>
    <mergeCell ref="C26:J26"/>
    <mergeCell ref="B24:B25"/>
    <mergeCell ref="E24:E25"/>
  </mergeCells>
  <phoneticPr fontId="3" type="Hiragana"/>
  <conditionalFormatting sqref="F18:H21">
    <cfRule type="cellIs" dxfId="23" priority="1" operator="between">
      <formula>43586</formula>
      <formula>43830</formula>
    </cfRule>
  </conditionalFormatting>
  <conditionalFormatting sqref="I1">
    <cfRule type="cellIs" dxfId="22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6:J26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scale="98" fitToWidth="1" fitToHeight="1" orientation="portrait" usePrinterDefaults="1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O75"/>
  <sheetViews>
    <sheetView view="pageBreakPreview" zoomScaleSheetLayoutView="100" workbookViewId="0">
      <selection activeCell="C9" sqref="C9"/>
    </sheetView>
  </sheetViews>
  <sheetFormatPr defaultRowHeight="13.5"/>
  <cols>
    <col min="1" max="1" width="2.625" style="3" customWidth="1"/>
    <col min="2" max="2" width="4.625" style="3" customWidth="1"/>
    <col min="3" max="3" width="13.25" style="3" customWidth="1"/>
    <col min="4" max="4" width="4.625" style="3" customWidth="1"/>
    <col min="5" max="5" width="20.625" style="3" customWidth="1"/>
    <col min="6" max="6" width="6.125" style="3" customWidth="1"/>
    <col min="7" max="9" width="9.625" style="3" customWidth="1"/>
    <col min="10" max="10" width="2.625" style="3" customWidth="1"/>
    <col min="11" max="16384" width="9" style="3" customWidth="1"/>
  </cols>
  <sheetData>
    <row r="1" spans="1:9" s="427" customFormat="1" ht="15" customHeight="1">
      <c r="A1" s="186"/>
      <c r="B1" s="427"/>
      <c r="C1" s="427"/>
      <c r="D1" s="427"/>
      <c r="E1" s="427"/>
      <c r="F1" s="427"/>
      <c r="G1" s="427"/>
      <c r="H1" s="427"/>
      <c r="I1" s="427"/>
    </row>
    <row r="2" spans="1:9" s="267" customFormat="1" ht="15" customHeight="1">
      <c r="B2" s="270"/>
      <c r="C2" s="309"/>
      <c r="D2" s="309"/>
      <c r="E2" s="309"/>
      <c r="F2" s="309"/>
      <c r="G2" s="309"/>
      <c r="H2" s="309"/>
    </row>
    <row r="3" spans="1:9" s="267" customFormat="1" ht="21.95" customHeight="1">
      <c r="B3" s="269" t="s">
        <v>191</v>
      </c>
      <c r="C3" s="269"/>
      <c r="D3" s="269"/>
      <c r="E3" s="269"/>
      <c r="F3" s="269"/>
      <c r="G3" s="269"/>
      <c r="H3" s="269"/>
      <c r="I3" s="269"/>
    </row>
    <row r="4" spans="1:9" s="267" customFormat="1" ht="15" customHeight="1">
      <c r="B4" s="270"/>
      <c r="C4" s="309"/>
      <c r="D4" s="309"/>
      <c r="E4" s="309"/>
      <c r="F4" s="309"/>
      <c r="G4" s="309"/>
      <c r="H4" s="309"/>
    </row>
    <row r="5" spans="1:9" s="267" customFormat="1" ht="15" customHeight="1">
      <c r="B5" s="270"/>
      <c r="C5" s="270"/>
    </row>
    <row r="6" spans="1:9" s="267" customFormat="1" ht="18" customHeight="1">
      <c r="H6" s="209" t="s">
        <v>281</v>
      </c>
      <c r="I6" s="209"/>
    </row>
    <row r="7" spans="1:9" s="267" customFormat="1" ht="18" customHeight="1"/>
    <row r="8" spans="1:9" s="267" customFormat="1" ht="18" customHeight="1">
      <c r="B8" s="206" t="str">
        <f>"砺波市長　"&amp;入力ｼｰﾄ!J18&amp;"　様"</f>
        <v>砺波市長　夏野　修　様</v>
      </c>
      <c r="C8" s="96"/>
    </row>
    <row r="9" spans="1:9" s="267" customFormat="1" ht="18" customHeight="1"/>
    <row r="10" spans="1:9" s="267" customFormat="1" ht="18" customHeight="1">
      <c r="D10" s="187"/>
      <c r="E10" s="195" t="s">
        <v>84</v>
      </c>
      <c r="F10" s="431" t="str">
        <f>入力ｼｰﾄ!J21</f>
        <v>砺波市□□□</v>
      </c>
      <c r="G10" s="431"/>
      <c r="H10" s="431"/>
      <c r="I10" s="431"/>
    </row>
    <row r="11" spans="1:9" s="267" customFormat="1" ht="18" customHeight="1">
      <c r="D11" s="187"/>
      <c r="E11" s="195" t="s">
        <v>118</v>
      </c>
      <c r="F11" s="431" t="str">
        <f>入力ｼｰﾄ!J22</f>
        <v>株式会社□□コンサル</v>
      </c>
      <c r="G11" s="431"/>
      <c r="H11" s="431"/>
      <c r="I11" s="431"/>
    </row>
    <row r="12" spans="1:9" s="267" customFormat="1" ht="18" customHeight="1">
      <c r="F12" s="431" t="str">
        <f>入力ｼｰﾄ!J23</f>
        <v>代表取締役社長　□□□□</v>
      </c>
      <c r="G12" s="431"/>
      <c r="H12" s="431"/>
      <c r="I12" s="431"/>
    </row>
    <row r="13" spans="1:9" s="267" customFormat="1" ht="18" customHeight="1">
      <c r="F13" s="186"/>
      <c r="G13" s="186"/>
      <c r="H13" s="186"/>
    </row>
    <row r="14" spans="1:9" s="267" customFormat="1" ht="18" customHeight="1"/>
    <row r="16" spans="1:9" s="267" customFormat="1" ht="18" customHeight="1"/>
    <row r="17" spans="2:15" s="267" customFormat="1" ht="21.95" customHeight="1">
      <c r="B17" s="429">
        <f>入力ｼｰﾄ!E19</f>
        <v>44656</v>
      </c>
      <c r="C17" s="429"/>
      <c r="D17" s="267" t="s">
        <v>36</v>
      </c>
      <c r="I17" s="96"/>
      <c r="J17" s="33"/>
    </row>
    <row r="18" spans="2:15" s="267" customFormat="1" ht="21.95" customHeight="1">
      <c r="B18" s="267" t="s">
        <v>226</v>
      </c>
    </row>
    <row r="19" spans="2:15" s="267" customFormat="1" ht="18" customHeight="1"/>
    <row r="20" spans="2:15" s="267" customFormat="1" ht="18" customHeight="1">
      <c r="B20" s="187" t="s">
        <v>22</v>
      </c>
      <c r="C20" s="187"/>
      <c r="D20" s="187"/>
      <c r="E20" s="187"/>
      <c r="F20" s="187"/>
      <c r="G20" s="187"/>
      <c r="H20" s="187"/>
      <c r="I20" s="187"/>
    </row>
    <row r="21" spans="2:15" s="267" customFormat="1" ht="18" customHeight="1"/>
    <row r="22" spans="2:15" s="267" customFormat="1" ht="18" customHeight="1">
      <c r="B22" s="267" t="s">
        <v>137</v>
      </c>
      <c r="E22" s="438" t="str">
        <f>入力ｼｰﾄ!E17</f>
        <v>市道○○線○○業務委託</v>
      </c>
      <c r="F22" s="438"/>
      <c r="G22" s="438"/>
      <c r="H22" s="438"/>
      <c r="I22" s="438"/>
      <c r="J22" s="431"/>
    </row>
    <row r="23" spans="2:15" s="267" customFormat="1" ht="18" customHeight="1">
      <c r="E23" s="432"/>
      <c r="F23" s="432"/>
      <c r="G23" s="432"/>
      <c r="H23" s="432"/>
      <c r="I23" s="432"/>
      <c r="J23" s="432"/>
    </row>
    <row r="24" spans="2:15" s="267" customFormat="1" ht="18" customHeight="1">
      <c r="B24" s="267" t="s">
        <v>150</v>
      </c>
      <c r="E24" s="433" t="str">
        <f>入力ｼｰﾄ!E18&amp;"　地内"</f>
        <v>砺波市　庄川町○外　地内</v>
      </c>
      <c r="F24" s="433"/>
      <c r="G24" s="433"/>
      <c r="H24" s="433"/>
      <c r="I24" s="119"/>
      <c r="J24" s="316"/>
    </row>
    <row r="25" spans="2:15" s="267" customFormat="1" ht="18" customHeight="1">
      <c r="E25" s="432"/>
      <c r="F25" s="432"/>
      <c r="G25" s="432"/>
      <c r="H25" s="206"/>
      <c r="I25" s="206"/>
      <c r="J25" s="206"/>
    </row>
    <row r="26" spans="2:15" s="267" customFormat="1" ht="18" customHeight="1">
      <c r="B26" s="267" t="s">
        <v>195</v>
      </c>
      <c r="E26" s="439">
        <f>IF(入力ｼｰﾄ!E25="","　　　　　　　円",IF(入力ｼｰﾄ!E26="",入力ｼｰﾄ!E25,入力ｼｰﾄ!E26))</f>
        <v>1200000</v>
      </c>
      <c r="F26" s="434"/>
      <c r="G26" s="434"/>
      <c r="H26" s="206"/>
      <c r="I26" s="206"/>
      <c r="J26" s="206"/>
    </row>
    <row r="27" spans="2:15" s="267" customFormat="1" ht="18" customHeight="1">
      <c r="E27" s="440"/>
      <c r="F27" s="432"/>
      <c r="G27" s="432"/>
      <c r="H27" s="206"/>
      <c r="I27" s="206"/>
      <c r="J27" s="206"/>
    </row>
    <row r="28" spans="2:15" s="267" customFormat="1" ht="18" customHeight="1">
      <c r="B28" s="267" t="s">
        <v>364</v>
      </c>
      <c r="E28" s="441">
        <f>入力ｼｰﾄ!E22</f>
        <v>44834</v>
      </c>
      <c r="F28" s="435"/>
      <c r="G28" s="435"/>
      <c r="H28" s="445"/>
      <c r="I28" s="447"/>
      <c r="J28" s="206"/>
    </row>
    <row r="29" spans="2:15" s="267" customFormat="1" ht="18" customHeight="1">
      <c r="E29" s="442"/>
      <c r="H29" s="445"/>
      <c r="I29" s="195"/>
      <c r="O29" s="209"/>
    </row>
    <row r="30" spans="2:15" s="267" customFormat="1" ht="18" customHeight="1">
      <c r="B30" s="191" t="s">
        <v>5</v>
      </c>
      <c r="C30" s="191"/>
      <c r="D30" s="186"/>
      <c r="E30" s="441">
        <f>入力ｼｰﾄ!E23</f>
        <v>44895</v>
      </c>
      <c r="F30" s="435"/>
      <c r="G30" s="435"/>
      <c r="H30" s="446"/>
      <c r="O30" s="209"/>
    </row>
    <row r="31" spans="2:15" s="267" customFormat="1" ht="18" customHeight="1">
      <c r="B31" s="191"/>
      <c r="C31" s="191"/>
      <c r="D31" s="186"/>
      <c r="E31" s="436"/>
      <c r="F31" s="436"/>
      <c r="G31" s="436"/>
      <c r="H31" s="446"/>
    </row>
    <row r="32" spans="2:15" s="267" customFormat="1" ht="18" customHeight="1">
      <c r="B32" s="428" t="s">
        <v>117</v>
      </c>
      <c r="E32" s="443">
        <f>IF(ISNUMBER(E28),E30-E28,"")</f>
        <v>61</v>
      </c>
      <c r="F32" s="191" t="s">
        <v>19</v>
      </c>
    </row>
    <row r="33" spans="2:9" s="267" customFormat="1" ht="18" customHeight="1"/>
    <row r="34" spans="2:9" s="267" customFormat="1" ht="18" customHeight="1">
      <c r="B34" s="428" t="s">
        <v>6</v>
      </c>
    </row>
    <row r="35" spans="2:9" s="267" customFormat="1" ht="18" customHeight="1">
      <c r="C35" s="430"/>
      <c r="D35" s="430"/>
      <c r="E35" s="430"/>
      <c r="F35" s="430"/>
      <c r="G35" s="430"/>
      <c r="H35" s="430"/>
      <c r="I35" s="430"/>
    </row>
    <row r="36" spans="2:9" s="267" customFormat="1" ht="18" customHeight="1">
      <c r="C36" s="430"/>
      <c r="D36" s="430"/>
      <c r="E36" s="430"/>
      <c r="F36" s="430"/>
      <c r="G36" s="430"/>
      <c r="H36" s="430"/>
      <c r="I36" s="430"/>
    </row>
    <row r="37" spans="2:9" s="267" customFormat="1" ht="18" customHeight="1">
      <c r="C37" s="430"/>
      <c r="D37" s="430"/>
      <c r="E37" s="430"/>
      <c r="F37" s="430"/>
      <c r="G37" s="430"/>
      <c r="H37" s="430"/>
      <c r="I37" s="430"/>
    </row>
    <row r="38" spans="2:9" s="267" customFormat="1" ht="18" customHeight="1">
      <c r="C38" s="430"/>
      <c r="D38" s="430"/>
      <c r="E38" s="430"/>
      <c r="F38" s="430"/>
      <c r="G38" s="430"/>
      <c r="H38" s="430"/>
      <c r="I38" s="430"/>
    </row>
    <row r="39" spans="2:9" s="267" customFormat="1" ht="18" customHeight="1">
      <c r="C39" s="430"/>
      <c r="D39" s="430"/>
      <c r="E39" s="430"/>
      <c r="F39" s="430"/>
      <c r="G39" s="430"/>
      <c r="H39" s="430"/>
      <c r="I39" s="430"/>
    </row>
    <row r="40" spans="2:9" s="267" customFormat="1" ht="18" customHeight="1">
      <c r="C40" s="430"/>
      <c r="D40" s="430"/>
      <c r="E40" s="430"/>
      <c r="F40" s="430"/>
      <c r="G40" s="430"/>
      <c r="H40" s="430"/>
      <c r="I40" s="430"/>
    </row>
    <row r="41" spans="2:9" s="267" customFormat="1" ht="18" customHeight="1">
      <c r="C41" s="430"/>
      <c r="D41" s="430"/>
      <c r="E41" s="430"/>
      <c r="F41" s="430"/>
      <c r="G41" s="430"/>
      <c r="H41" s="430"/>
      <c r="I41" s="430"/>
    </row>
    <row r="42" spans="2:9" s="267" customFormat="1" ht="18" customHeight="1">
      <c r="B42" s="267" t="s">
        <v>93</v>
      </c>
      <c r="F42" s="187" t="s">
        <v>158</v>
      </c>
    </row>
    <row r="43" spans="2:9" s="267" customFormat="1" ht="18" customHeight="1">
      <c r="E43" s="187"/>
    </row>
    <row r="44" spans="2:9" s="267" customFormat="1" ht="18" customHeight="1"/>
    <row r="45" spans="2:9" s="267" customFormat="1" ht="18" customHeight="1">
      <c r="I45" s="195" t="s">
        <v>281</v>
      </c>
    </row>
    <row r="46" spans="2:9" s="267" customFormat="1" ht="18" customHeight="1"/>
    <row r="47" spans="2:9" s="267" customFormat="1" ht="18" customHeight="1">
      <c r="B47" s="206" t="str">
        <f>"受注者　"&amp;入力ｼｰﾄ!J22&amp;"　様"</f>
        <v>受注者　株式会社□□コンサル　様</v>
      </c>
      <c r="C47" s="96"/>
    </row>
    <row r="48" spans="2:9" s="267" customFormat="1" ht="18" customHeight="1"/>
    <row r="49" spans="1:10" s="267" customFormat="1" ht="18" customHeight="1">
      <c r="D49" s="187"/>
      <c r="E49" s="195"/>
      <c r="F49" s="431" t="s">
        <v>161</v>
      </c>
      <c r="G49" s="431"/>
      <c r="H49" s="431"/>
      <c r="I49" s="431"/>
    </row>
    <row r="50" spans="1:10" s="267" customFormat="1" ht="18" customHeight="1">
      <c r="D50" s="187"/>
      <c r="E50" s="195" t="s">
        <v>161</v>
      </c>
      <c r="F50" s="431"/>
      <c r="G50" s="431"/>
      <c r="H50" s="431"/>
      <c r="I50" s="431"/>
    </row>
    <row r="51" spans="1:10" s="267" customFormat="1" ht="18" customHeight="1">
      <c r="F51" s="431" t="str">
        <f>"砺波市長　"&amp;入力ｼｰﾄ!J18</f>
        <v>砺波市長　夏野　修</v>
      </c>
      <c r="G51" s="431"/>
      <c r="H51" s="431"/>
      <c r="I51" s="431"/>
    </row>
    <row r="52" spans="1:10" s="267" customFormat="1" ht="18" customHeight="1">
      <c r="F52" s="186"/>
      <c r="G52" s="186"/>
      <c r="H52" s="186"/>
    </row>
    <row r="53" spans="1:10" s="267" customFormat="1" ht="18" customHeight="1"/>
    <row r="54" spans="1:10" ht="18" customHeight="1">
      <c r="A54" s="267"/>
      <c r="B54" s="269" t="s">
        <v>343</v>
      </c>
      <c r="C54" s="269"/>
      <c r="D54" s="269"/>
      <c r="E54" s="269"/>
      <c r="F54" s="269"/>
      <c r="G54" s="269"/>
      <c r="H54" s="269"/>
      <c r="I54" s="269"/>
      <c r="J54" s="267"/>
    </row>
    <row r="55" spans="1:10" ht="18" customHeight="1">
      <c r="A55" s="267"/>
      <c r="B55" s="270"/>
      <c r="C55" s="309"/>
      <c r="D55" s="309"/>
      <c r="E55" s="309"/>
      <c r="F55" s="309"/>
      <c r="G55" s="309"/>
      <c r="H55" s="309"/>
      <c r="I55" s="267"/>
      <c r="J55" s="267"/>
    </row>
    <row r="56" spans="1:10" ht="18" customHeight="1">
      <c r="A56" s="267"/>
      <c r="B56" s="270"/>
      <c r="C56" s="270"/>
      <c r="D56" s="267"/>
      <c r="E56" s="267"/>
      <c r="F56" s="267"/>
      <c r="G56" s="267"/>
      <c r="H56" s="267"/>
      <c r="I56" s="267"/>
      <c r="J56" s="267"/>
    </row>
    <row r="57" spans="1:10" ht="18" customHeight="1"/>
    <row r="58" spans="1:10" ht="14.25">
      <c r="A58" s="267"/>
      <c r="B58" s="267"/>
      <c r="C58" s="267"/>
      <c r="D58" s="267"/>
      <c r="E58" s="267"/>
      <c r="F58" s="267"/>
      <c r="G58" s="267"/>
      <c r="H58" s="267"/>
      <c r="I58" s="267"/>
      <c r="J58" s="267"/>
    </row>
    <row r="59" spans="1:10" ht="17.25">
      <c r="A59" s="267"/>
      <c r="B59" s="429">
        <f>入力ｼｰﾄ!E19</f>
        <v>44656</v>
      </c>
      <c r="C59" s="429"/>
      <c r="D59" s="267" t="s">
        <v>264</v>
      </c>
      <c r="E59" s="267"/>
      <c r="F59" s="267"/>
      <c r="G59" s="267"/>
      <c r="H59" s="267"/>
      <c r="I59" s="96"/>
      <c r="J59" s="33"/>
    </row>
    <row r="60" spans="1:10" ht="14.25">
      <c r="A60" s="267"/>
      <c r="B60" s="267" t="s">
        <v>344</v>
      </c>
      <c r="C60" s="267"/>
      <c r="D60" s="267"/>
      <c r="E60" s="267"/>
      <c r="F60" s="267"/>
      <c r="G60" s="267"/>
      <c r="H60" s="267"/>
      <c r="I60" s="267"/>
      <c r="J60" s="267"/>
    </row>
    <row r="61" spans="1:10" ht="14.25">
      <c r="A61" s="267"/>
      <c r="B61" s="267"/>
      <c r="C61" s="267"/>
      <c r="D61" s="267"/>
      <c r="E61" s="267"/>
      <c r="F61" s="267"/>
      <c r="G61" s="267"/>
      <c r="H61" s="267"/>
      <c r="I61" s="267"/>
      <c r="J61" s="267"/>
    </row>
    <row r="62" spans="1:10" ht="14.25">
      <c r="A62" s="267"/>
      <c r="B62" s="187" t="s">
        <v>22</v>
      </c>
      <c r="C62" s="187"/>
      <c r="D62" s="187"/>
      <c r="E62" s="187"/>
      <c r="F62" s="187"/>
      <c r="G62" s="187"/>
      <c r="H62" s="187"/>
      <c r="I62" s="187"/>
      <c r="J62" s="267"/>
    </row>
    <row r="63" spans="1:10" ht="14.25">
      <c r="A63" s="267"/>
      <c r="B63" s="267"/>
      <c r="C63" s="267"/>
      <c r="D63" s="267"/>
      <c r="E63" s="267"/>
      <c r="F63" s="267"/>
      <c r="G63" s="267"/>
      <c r="H63" s="267"/>
      <c r="I63" s="267"/>
      <c r="J63" s="267"/>
    </row>
    <row r="64" spans="1:10" ht="14.25">
      <c r="A64" s="267"/>
      <c r="B64" s="267" t="s">
        <v>151</v>
      </c>
      <c r="C64" s="267"/>
      <c r="D64" s="431" t="str">
        <f>入力ｼｰﾄ!E17</f>
        <v>市道○○線○○業務委託</v>
      </c>
      <c r="E64" s="431"/>
      <c r="F64" s="431"/>
      <c r="G64" s="431"/>
      <c r="H64" s="431"/>
      <c r="I64" s="431"/>
      <c r="J64" s="267"/>
    </row>
    <row r="65" spans="1:10" ht="14.25">
      <c r="A65" s="267"/>
      <c r="B65" s="267"/>
      <c r="C65" s="267"/>
      <c r="D65" s="432"/>
      <c r="E65" s="432"/>
      <c r="F65" s="432"/>
      <c r="G65" s="432"/>
      <c r="H65" s="432"/>
      <c r="I65" s="432"/>
      <c r="J65" s="267"/>
    </row>
    <row r="66" spans="1:10" ht="14.25">
      <c r="A66" s="267"/>
      <c r="B66" s="267" t="s">
        <v>318</v>
      </c>
      <c r="C66" s="267"/>
      <c r="D66" s="433" t="str">
        <f>入力ｼｰﾄ!E18&amp;"　地内"</f>
        <v>砺波市　庄川町○外　地内</v>
      </c>
      <c r="E66" s="433"/>
      <c r="F66" s="433"/>
      <c r="G66" s="433"/>
      <c r="H66" s="119"/>
      <c r="I66" s="316"/>
      <c r="J66" s="267"/>
    </row>
    <row r="67" spans="1:10" ht="14.25">
      <c r="A67" s="267"/>
      <c r="B67" s="267"/>
      <c r="C67" s="267"/>
      <c r="D67" s="432"/>
      <c r="E67" s="432"/>
      <c r="F67" s="432"/>
      <c r="G67" s="206"/>
      <c r="H67" s="206"/>
      <c r="I67" s="206"/>
      <c r="J67" s="267"/>
    </row>
    <row r="68" spans="1:10" ht="14.25">
      <c r="A68" s="267"/>
      <c r="B68" s="267" t="s">
        <v>295</v>
      </c>
      <c r="C68" s="267"/>
      <c r="D68" s="434">
        <f>IF(入力ｼｰﾄ!E25="","　　　　　　　円",IF(入力ｼｰﾄ!E26="",入力ｼｰﾄ!E25,入力ｼｰﾄ!E26))</f>
        <v>1200000</v>
      </c>
      <c r="E68" s="434"/>
      <c r="F68" s="434"/>
      <c r="G68" s="206"/>
      <c r="H68" s="206"/>
      <c r="I68" s="206"/>
      <c r="J68" s="267"/>
    </row>
    <row r="69" spans="1:10" ht="14.25">
      <c r="A69" s="267"/>
      <c r="B69" s="267"/>
      <c r="C69" s="267"/>
      <c r="D69" s="432"/>
      <c r="E69" s="432"/>
      <c r="F69" s="432"/>
      <c r="G69" s="206"/>
      <c r="H69" s="206"/>
      <c r="I69" s="206"/>
      <c r="J69" s="267"/>
    </row>
    <row r="70" spans="1:10" ht="14.25">
      <c r="A70" s="267"/>
      <c r="B70" s="267" t="s">
        <v>333</v>
      </c>
      <c r="C70" s="267"/>
      <c r="D70" s="435">
        <f>入力ｼｰﾄ!E22</f>
        <v>44834</v>
      </c>
      <c r="E70" s="435"/>
      <c r="F70" s="435"/>
      <c r="G70" s="445"/>
      <c r="H70" s="447"/>
      <c r="I70" s="206"/>
      <c r="J70" s="267"/>
    </row>
    <row r="71" spans="1:10" ht="14.25">
      <c r="A71" s="267"/>
      <c r="B71" s="267"/>
      <c r="C71" s="267"/>
      <c r="D71" s="267"/>
      <c r="E71" s="267"/>
      <c r="F71" s="267"/>
      <c r="G71" s="445"/>
      <c r="H71" s="195"/>
      <c r="I71" s="267"/>
      <c r="J71" s="267"/>
    </row>
    <row r="72" spans="1:10" ht="14.25">
      <c r="A72" s="428"/>
      <c r="B72" s="191" t="s">
        <v>365</v>
      </c>
      <c r="C72" s="191"/>
      <c r="D72" s="435">
        <f>入力ｼｰﾄ!E23</f>
        <v>44895</v>
      </c>
      <c r="E72" s="435"/>
      <c r="F72" s="435"/>
      <c r="G72" s="446"/>
      <c r="H72" s="428"/>
      <c r="I72" s="428"/>
      <c r="J72" s="428"/>
    </row>
    <row r="73" spans="1:10" ht="14.25">
      <c r="A73" s="428"/>
      <c r="B73" s="191"/>
      <c r="C73" s="191"/>
      <c r="D73" s="436"/>
      <c r="E73" s="436"/>
      <c r="F73" s="436"/>
      <c r="G73" s="446"/>
      <c r="H73" s="428"/>
      <c r="I73" s="428"/>
      <c r="J73" s="428"/>
    </row>
    <row r="74" spans="1:10" ht="14.25">
      <c r="A74" s="428"/>
      <c r="B74" s="428" t="s">
        <v>95</v>
      </c>
      <c r="C74" s="428"/>
      <c r="D74" s="437">
        <f>入力ｼｰﾄ!F23</f>
        <v>61</v>
      </c>
      <c r="E74" s="191" t="s">
        <v>19</v>
      </c>
      <c r="F74" s="428"/>
      <c r="G74" s="428"/>
      <c r="H74" s="428"/>
      <c r="I74" s="428"/>
      <c r="J74" s="428"/>
    </row>
    <row r="75" spans="1:10" ht="14.25">
      <c r="A75" s="267"/>
      <c r="B75" s="267"/>
      <c r="C75" s="267"/>
      <c r="D75" s="267"/>
      <c r="E75" s="267"/>
      <c r="F75" s="444"/>
      <c r="G75" s="267"/>
      <c r="H75" s="267"/>
      <c r="I75" s="267"/>
      <c r="J75" s="267"/>
    </row>
  </sheetData>
  <mergeCells count="21">
    <mergeCell ref="B3:I3"/>
    <mergeCell ref="H6:I6"/>
    <mergeCell ref="F10:I10"/>
    <mergeCell ref="F11:I11"/>
    <mergeCell ref="F12:I12"/>
    <mergeCell ref="B17:C17"/>
    <mergeCell ref="B20:I20"/>
    <mergeCell ref="E22:I22"/>
    <mergeCell ref="E24:G24"/>
    <mergeCell ref="F49:I49"/>
    <mergeCell ref="F50:I50"/>
    <mergeCell ref="F51:I51"/>
    <mergeCell ref="B54:I54"/>
    <mergeCell ref="B59:C59"/>
    <mergeCell ref="B62:I62"/>
    <mergeCell ref="D64:I64"/>
    <mergeCell ref="D66:G66"/>
    <mergeCell ref="D68:F68"/>
    <mergeCell ref="D70:F70"/>
    <mergeCell ref="D72:F72"/>
    <mergeCell ref="C35:I41"/>
  </mergeCells>
  <phoneticPr fontId="3"/>
  <conditionalFormatting sqref="H6:I6">
    <cfRule type="cellIs" dxfId="21" priority="4" operator="between">
      <formula>43586</formula>
      <formula>43830</formula>
    </cfRule>
  </conditionalFormatting>
  <conditionalFormatting sqref="B17:C17">
    <cfRule type="cellIs" dxfId="20" priority="1" operator="between">
      <formula>43586</formula>
      <formula>43830</formula>
    </cfRule>
  </conditionalFormatting>
  <conditionalFormatting sqref="O29:O30">
    <cfRule type="cellIs" dxfId="19" priority="2" operator="between">
      <formula>43586</formula>
      <formula>43830</formula>
    </cfRule>
  </conditionalFormatting>
  <conditionalFormatting sqref="E28:G28 E30:G30">
    <cfRule type="cellIs" dxfId="18" priority="3" operator="between">
      <formula>43586</formula>
      <formula>43830</formula>
    </cfRule>
  </conditionalFormatting>
  <dataValidations count="2">
    <dataValidation imeMode="off" allowBlank="1" showDropDown="0" showInputMessage="1" showErrorMessage="1" sqref="E42 H6:I6"/>
    <dataValidation imeMode="on" allowBlank="1" showDropDown="0" showInputMessage="1" showErrorMessage="1" sqref="C35:I41"/>
  </dataValidations>
  <pageMargins left="0.98425196850393681" right="0.39370078740157477" top="0.98425196850393681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K38"/>
  <sheetViews>
    <sheetView view="pageBreakPreview" topLeftCell="A7" zoomScaleSheetLayoutView="100" workbookViewId="0">
      <selection activeCell="B7" sqref="B7"/>
    </sheetView>
  </sheetViews>
  <sheetFormatPr defaultColWidth="11.625" defaultRowHeight="20.100000000000001" customHeight="1"/>
  <cols>
    <col min="1" max="1" width="4.5" style="3" customWidth="1"/>
    <col min="2" max="2" width="15.625" style="3" customWidth="1"/>
    <col min="3" max="3" width="3.625" style="3" customWidth="1"/>
    <col min="4" max="4" width="6.625" style="3" customWidth="1"/>
    <col min="5" max="5" width="5.625" style="3" customWidth="1"/>
    <col min="6" max="6" width="11.25" style="3" customWidth="1"/>
    <col min="7" max="7" width="5.125" style="3" customWidth="1"/>
    <col min="8" max="9" width="14.625" style="3" customWidth="1"/>
    <col min="10" max="10" width="4.625" style="3" customWidth="1"/>
    <col min="11" max="11" width="0.875" style="3" customWidth="1"/>
    <col min="12" max="16384" width="11.625" style="3"/>
  </cols>
  <sheetData>
    <row r="1" spans="1:10" s="448" customFormat="1" ht="15" customHeight="1">
      <c r="A1" s="191"/>
      <c r="B1" s="448"/>
      <c r="C1" s="448"/>
      <c r="D1" s="448"/>
      <c r="E1" s="448"/>
      <c r="F1" s="448"/>
      <c r="G1" s="448"/>
      <c r="H1" s="448"/>
      <c r="I1" s="448"/>
      <c r="J1" s="448"/>
    </row>
    <row r="2" spans="1:10" ht="24.75" customHeight="1">
      <c r="A2" s="449" t="s">
        <v>32</v>
      </c>
      <c r="B2" s="449"/>
      <c r="C2" s="449"/>
      <c r="D2" s="449"/>
      <c r="E2" s="449"/>
      <c r="F2" s="449"/>
      <c r="G2" s="449"/>
      <c r="H2" s="449"/>
      <c r="I2" s="449"/>
      <c r="J2" s="449"/>
    </row>
    <row r="3" spans="1:10" ht="15" customHeight="1">
      <c r="B3" s="185"/>
      <c r="C3" s="185"/>
      <c r="D3" s="185"/>
      <c r="E3" s="185"/>
      <c r="F3" s="185"/>
      <c r="G3" s="185"/>
      <c r="H3" s="185"/>
      <c r="I3" s="185"/>
    </row>
    <row r="4" spans="1:10" ht="20.100000000000001" customHeight="1">
      <c r="H4" s="462"/>
      <c r="I4" s="395" t="s">
        <v>69</v>
      </c>
      <c r="J4" s="395"/>
    </row>
    <row r="5" spans="1:10" ht="9.9499999999999993" customHeight="1">
      <c r="J5" s="456"/>
    </row>
    <row r="6" spans="1:10" ht="20.100000000000001" customHeight="1">
      <c r="A6" s="428"/>
      <c r="B6" s="428" t="str">
        <f>"砺波市長　"&amp;入力ｼｰﾄ!J18&amp;"　様"</f>
        <v>砺波市長　夏野　修　様</v>
      </c>
      <c r="C6" s="454"/>
    </row>
    <row r="8" spans="1:10" ht="20.100000000000001" customHeight="1">
      <c r="D8" s="185"/>
      <c r="E8" s="185"/>
      <c r="F8" s="456" t="s">
        <v>358</v>
      </c>
      <c r="G8" s="461" t="str">
        <f>入力ｼｰﾄ!J21</f>
        <v>砺波市□□□</v>
      </c>
      <c r="H8" s="69"/>
      <c r="I8" s="69"/>
      <c r="J8" s="69"/>
    </row>
    <row r="9" spans="1:10" ht="20.100000000000001" customHeight="1">
      <c r="D9" s="185"/>
      <c r="E9" s="185"/>
      <c r="F9" s="456" t="s">
        <v>118</v>
      </c>
      <c r="G9" s="461" t="str">
        <f>入力ｼｰﾄ!J22</f>
        <v>株式会社□□コンサル</v>
      </c>
      <c r="H9" s="69"/>
      <c r="I9" s="69"/>
      <c r="J9" s="463"/>
    </row>
    <row r="10" spans="1:10" ht="20.100000000000001" customHeight="1">
      <c r="D10" s="185"/>
      <c r="E10" s="185"/>
      <c r="G10" s="461" t="str">
        <f>入力ｼｰﾄ!J23</f>
        <v>代表取締役社長　□□□□</v>
      </c>
      <c r="H10" s="69"/>
      <c r="I10" s="69"/>
    </row>
    <row r="12" spans="1:10" ht="20.100000000000001" customHeight="1">
      <c r="A12" s="337" t="s">
        <v>132</v>
      </c>
      <c r="B12" s="337"/>
      <c r="C12" s="337"/>
      <c r="D12" s="337"/>
      <c r="E12" s="337"/>
      <c r="F12" s="337"/>
      <c r="G12" s="337"/>
      <c r="H12" s="337"/>
      <c r="I12" s="337"/>
      <c r="J12" s="337"/>
    </row>
    <row r="14" spans="1:10" ht="9.9499999999999993" customHeight="1"/>
    <row r="15" spans="1:10" ht="15.95" customHeight="1">
      <c r="A15" s="450"/>
      <c r="B15" s="453" t="s">
        <v>135</v>
      </c>
      <c r="C15" s="453"/>
      <c r="D15" s="453"/>
      <c r="E15" s="453"/>
      <c r="F15" s="453"/>
      <c r="G15" s="453"/>
      <c r="H15" s="453"/>
      <c r="I15" s="453"/>
      <c r="J15" s="453"/>
    </row>
    <row r="16" spans="1:10" ht="15.95" customHeight="1">
      <c r="A16" s="451"/>
      <c r="B16" s="451"/>
      <c r="C16" s="451"/>
      <c r="D16" s="451"/>
      <c r="E16" s="451"/>
      <c r="F16" s="451"/>
      <c r="G16" s="451"/>
      <c r="H16" s="451"/>
      <c r="I16" s="451"/>
      <c r="J16" s="451"/>
    </row>
    <row r="17" spans="1:11" ht="24" customHeight="1">
      <c r="A17" s="188" t="s">
        <v>22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spans="1:11" ht="24" customHeight="1">
      <c r="A18" s="185">
        <v>1</v>
      </c>
      <c r="B18" s="3" t="s">
        <v>271</v>
      </c>
      <c r="C18" s="455" t="str">
        <f>入力ｼｰﾄ!E17</f>
        <v>市道○○線○○業務委託</v>
      </c>
      <c r="D18" s="455"/>
      <c r="E18" s="455"/>
      <c r="F18" s="455"/>
      <c r="G18" s="455"/>
      <c r="H18" s="455"/>
      <c r="I18" s="455"/>
      <c r="J18" s="455"/>
    </row>
    <row r="19" spans="1:11" ht="24" customHeight="1">
      <c r="A19" s="185">
        <v>2</v>
      </c>
      <c r="B19" s="3" t="s">
        <v>316</v>
      </c>
      <c r="C19" s="380" t="str">
        <f>入力ｼｰﾄ!E18&amp;"　地内"</f>
        <v>砺波市　庄川町○外　地内</v>
      </c>
      <c r="D19" s="380"/>
      <c r="E19" s="380"/>
      <c r="F19" s="380"/>
      <c r="G19" s="380"/>
      <c r="H19" s="380"/>
      <c r="I19" s="380"/>
      <c r="J19" s="380"/>
    </row>
    <row r="20" spans="1:11" ht="24" customHeight="1">
      <c r="A20" s="185">
        <v>3</v>
      </c>
      <c r="B20" s="3" t="s">
        <v>47</v>
      </c>
    </row>
    <row r="21" spans="1:11" ht="20.100000000000001" customHeight="1">
      <c r="A21" s="185"/>
      <c r="B21" s="3" t="s">
        <v>21</v>
      </c>
      <c r="D21" s="457" t="s">
        <v>335</v>
      </c>
      <c r="E21" s="457"/>
      <c r="F21" s="457"/>
    </row>
    <row r="22" spans="1:11" ht="20.100000000000001" customHeight="1">
      <c r="A22" s="185"/>
      <c r="D22" s="3" t="s">
        <v>337</v>
      </c>
      <c r="E22" s="458" t="s">
        <v>0</v>
      </c>
      <c r="F22" s="459" t="s">
        <v>43</v>
      </c>
    </row>
    <row r="23" spans="1:11" ht="20.100000000000001" customHeight="1">
      <c r="A23" s="185"/>
    </row>
    <row r="24" spans="1:11" ht="20.100000000000001" customHeight="1">
      <c r="A24" s="185"/>
      <c r="B24" s="3" t="s">
        <v>30</v>
      </c>
      <c r="C24" s="456"/>
      <c r="D24" s="456"/>
      <c r="E24" s="3" t="s">
        <v>141</v>
      </c>
      <c r="G24" s="3" t="s">
        <v>147</v>
      </c>
      <c r="I24" s="3" t="s">
        <v>143</v>
      </c>
    </row>
    <row r="25" spans="1:11" ht="20.100000000000001" customHeight="1">
      <c r="A25" s="185"/>
      <c r="C25" s="456"/>
      <c r="D25" s="456"/>
      <c r="E25" s="3" t="s">
        <v>113</v>
      </c>
      <c r="G25" s="3" t="s">
        <v>44</v>
      </c>
    </row>
    <row r="26" spans="1:11" ht="20.100000000000001" customHeight="1">
      <c r="A26" s="185"/>
    </row>
    <row r="27" spans="1:11" ht="20.100000000000001" customHeight="1">
      <c r="A27" s="185"/>
      <c r="B27" s="3" t="s">
        <v>99</v>
      </c>
      <c r="D27" s="3" t="s">
        <v>97</v>
      </c>
      <c r="F27" s="460"/>
    </row>
    <row r="28" spans="1:11" ht="20.100000000000001" customHeight="1">
      <c r="A28" s="185"/>
    </row>
    <row r="29" spans="1:11" ht="20.100000000000001" customHeight="1">
      <c r="A29" s="185"/>
    </row>
    <row r="30" spans="1:11" ht="20.100000000000001" customHeight="1">
      <c r="A30" s="185"/>
      <c r="B30" s="3" t="s">
        <v>35</v>
      </c>
    </row>
    <row r="31" spans="1:11" ht="52.5" customHeight="1">
      <c r="A31" s="185"/>
      <c r="B31" s="79" t="s">
        <v>138</v>
      </c>
      <c r="C31" s="79"/>
      <c r="D31" s="79"/>
      <c r="E31" s="79"/>
      <c r="F31" s="79"/>
      <c r="G31" s="79"/>
      <c r="H31" s="79"/>
      <c r="I31" s="79"/>
    </row>
    <row r="32" spans="1:11" ht="20.100000000000001" customHeight="1">
      <c r="A32" s="185"/>
    </row>
    <row r="33" spans="1:11" ht="20.100000000000001" customHeight="1">
      <c r="A33" s="185"/>
    </row>
    <row r="34" spans="1:11" ht="20.100000000000001" customHeight="1">
      <c r="A34" s="185"/>
    </row>
    <row r="35" spans="1:11" ht="20.100000000000001" customHeight="1">
      <c r="A35" s="185"/>
    </row>
    <row r="36" spans="1:11" ht="20.100000000000001" customHeight="1">
      <c r="A36" s="452"/>
      <c r="B36" s="336" t="s">
        <v>100</v>
      </c>
      <c r="C36" s="452"/>
      <c r="D36" s="452"/>
      <c r="E36" s="452"/>
      <c r="F36" s="452"/>
      <c r="G36" s="452"/>
      <c r="H36" s="452"/>
      <c r="I36" s="452"/>
      <c r="J36" s="452"/>
      <c r="K36" s="452"/>
    </row>
    <row r="37" spans="1:11" ht="20.100000000000001" customHeight="1">
      <c r="B37" s="3" t="s">
        <v>103</v>
      </c>
    </row>
    <row r="38" spans="1:11" ht="20.100000000000001" customHeight="1">
      <c r="B38" s="3" t="s">
        <v>351</v>
      </c>
    </row>
  </sheetData>
  <mergeCells count="13">
    <mergeCell ref="C1:E1"/>
    <mergeCell ref="A2:J2"/>
    <mergeCell ref="I4:J4"/>
    <mergeCell ref="A12:J12"/>
    <mergeCell ref="B15:J15"/>
    <mergeCell ref="A17:K17"/>
    <mergeCell ref="C18:J18"/>
    <mergeCell ref="C19:J19"/>
    <mergeCell ref="D21:F21"/>
    <mergeCell ref="C24:D24"/>
    <mergeCell ref="C25:D25"/>
    <mergeCell ref="B31:I31"/>
    <mergeCell ref="D8:D10"/>
  </mergeCells>
  <phoneticPr fontId="3"/>
  <conditionalFormatting sqref="I4:J4">
    <cfRule type="cellIs" dxfId="17" priority="2" operator="between">
      <formula>43586</formula>
      <formula>43830</formula>
    </cfRule>
  </conditionalFormatting>
  <conditionalFormatting sqref="D21:F21">
    <cfRule type="cellIs" dxfId="16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E22:F22 I4:J4 D21:F21 F27"/>
    <dataValidation imeMode="on" allowBlank="1" showDropDown="0" showInputMessage="1" showErrorMessage="1" sqref="C24:D25 F24:F25 H24"/>
  </dataValidations>
  <printOptions horizontalCentered="1"/>
  <pageMargins left="0.98425196850393681" right="0.59055118110236227" top="0.98425196850393681" bottom="0.27559055118110237" header="0" footer="0"/>
  <pageSetup paperSize="9" fitToWidth="1" fitToHeight="1" orientation="portrait" usePrinterDefaults="1" blackAndWhite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5"/>
  <sheetViews>
    <sheetView view="pageBreakPreview" zoomScaleSheetLayoutView="100" workbookViewId="0">
      <selection activeCell="C5" sqref="C5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27" customFormat="1" ht="30" customHeight="1">
      <c r="B1" s="130"/>
      <c r="C1" s="130"/>
      <c r="D1" s="130"/>
      <c r="E1" s="130"/>
      <c r="F1" s="130"/>
      <c r="G1" s="130"/>
      <c r="H1" s="130"/>
      <c r="I1" s="418" t="s">
        <v>290</v>
      </c>
      <c r="J1" s="418"/>
      <c r="K1" s="418"/>
    </row>
    <row r="2" spans="2:11" s="127" customFormat="1" ht="30" customHeight="1">
      <c r="B2" s="152" t="str">
        <f>"砺波市長　"&amp;入力ｼｰﾄ!J18&amp;"　様"</f>
        <v>砺波市長　夏野　修　様</v>
      </c>
      <c r="C2" s="138"/>
      <c r="D2" s="130"/>
      <c r="E2" s="130"/>
      <c r="F2" s="130"/>
      <c r="G2" s="130"/>
      <c r="H2" s="130"/>
      <c r="I2" s="130"/>
      <c r="J2" s="130"/>
    </row>
    <row r="3" spans="2:11" s="127" customFormat="1" ht="22.5" customHeight="1">
      <c r="B3" s="130"/>
      <c r="C3" s="130"/>
      <c r="D3" s="130"/>
      <c r="E3" s="130"/>
      <c r="F3" s="130"/>
      <c r="G3" s="151"/>
      <c r="I3" s="130"/>
      <c r="J3" s="130"/>
    </row>
    <row r="4" spans="2:11" s="127" customFormat="1" ht="30" customHeight="1">
      <c r="B4" s="130"/>
      <c r="C4" s="130"/>
      <c r="D4" s="130"/>
      <c r="E4" s="130"/>
      <c r="F4" s="130"/>
      <c r="G4" s="151" t="s">
        <v>215</v>
      </c>
      <c r="H4" s="152" t="str">
        <f>入力ｼｰﾄ!J21</f>
        <v>砺波市□□□</v>
      </c>
      <c r="I4" s="130"/>
      <c r="J4" s="130"/>
    </row>
    <row r="5" spans="2:11" s="127" customFormat="1" ht="30" customHeight="1">
      <c r="B5" s="130"/>
      <c r="C5" s="130"/>
      <c r="D5" s="130"/>
      <c r="E5" s="130"/>
      <c r="F5" s="130"/>
      <c r="G5" s="151" t="s">
        <v>356</v>
      </c>
      <c r="H5" s="152" t="str">
        <f>入力ｼｰﾄ!J22</f>
        <v>株式会社□□コンサル</v>
      </c>
      <c r="I5" s="130"/>
      <c r="J5" s="148"/>
      <c r="K5" s="162"/>
    </row>
    <row r="6" spans="2:11" s="127" customFormat="1" ht="30" customHeight="1">
      <c r="B6" s="132"/>
      <c r="C6" s="132"/>
      <c r="D6" s="132"/>
      <c r="E6" s="132"/>
      <c r="F6" s="132"/>
      <c r="G6" s="132"/>
      <c r="H6" s="152" t="str">
        <f>入力ｼｰﾄ!J23</f>
        <v>代表取締役社長　□□□□</v>
      </c>
      <c r="I6" s="132"/>
      <c r="J6" s="148"/>
    </row>
    <row r="7" spans="2:11" s="127" customFormat="1" ht="22.5" customHeight="1">
      <c r="B7" s="132"/>
      <c r="C7" s="132"/>
      <c r="D7" s="132"/>
      <c r="E7" s="132"/>
      <c r="F7" s="132"/>
      <c r="G7" s="132"/>
      <c r="H7" s="130"/>
      <c r="I7" s="132"/>
      <c r="J7" s="148"/>
    </row>
    <row r="8" spans="2:11" s="127" customFormat="1" ht="30" customHeight="1">
      <c r="B8" s="132"/>
      <c r="C8" s="132"/>
      <c r="D8" s="134"/>
      <c r="E8" s="132"/>
      <c r="F8" s="465" t="s">
        <v>286</v>
      </c>
      <c r="G8" s="132"/>
      <c r="H8" s="132"/>
      <c r="I8" s="132"/>
      <c r="J8" s="134"/>
    </row>
    <row r="9" spans="2:11" ht="22.5" customHeight="1">
      <c r="B9" s="223"/>
      <c r="C9" s="223"/>
      <c r="D9" s="223"/>
      <c r="E9" s="223"/>
      <c r="F9" s="223"/>
      <c r="G9" s="223"/>
      <c r="H9" s="223"/>
      <c r="I9" s="223"/>
      <c r="J9" s="166"/>
    </row>
    <row r="10" spans="2:11" ht="30" customHeight="1">
      <c r="B10" s="166"/>
      <c r="C10" s="464" t="s">
        <v>251</v>
      </c>
      <c r="D10" s="223"/>
      <c r="E10" s="223"/>
      <c r="F10" s="223"/>
      <c r="G10" s="223"/>
      <c r="H10" s="223"/>
      <c r="I10" s="223"/>
      <c r="J10" s="166"/>
    </row>
    <row r="11" spans="2:11" ht="22.5" customHeight="1">
      <c r="B11" s="223"/>
      <c r="C11" s="223"/>
      <c r="D11" s="223"/>
      <c r="E11" s="223"/>
      <c r="F11" s="223"/>
      <c r="G11" s="223"/>
      <c r="H11" s="223"/>
      <c r="I11" s="223"/>
      <c r="J11" s="166"/>
    </row>
    <row r="12" spans="2:11" ht="30" customHeight="1">
      <c r="B12" s="221" t="s">
        <v>258</v>
      </c>
      <c r="C12" s="222"/>
      <c r="D12" s="221"/>
      <c r="E12" s="221"/>
      <c r="F12" s="411" t="str">
        <f>入力ｼｰﾄ!E17</f>
        <v>市道○○線○○業務委託</v>
      </c>
      <c r="G12" s="411"/>
      <c r="H12" s="411"/>
      <c r="I12" s="411"/>
      <c r="J12" s="411"/>
    </row>
    <row r="13" spans="2:11" ht="30" customHeight="1">
      <c r="B13" s="221" t="s">
        <v>312</v>
      </c>
      <c r="C13" s="222"/>
      <c r="D13" s="221"/>
      <c r="E13" s="221"/>
      <c r="F13" s="466">
        <f>IF(入力ｼｰﾄ!E26="",入力ｼｰﾄ!E25,入力ｼｰﾄ!E26)</f>
        <v>1200000</v>
      </c>
      <c r="G13" s="466"/>
      <c r="H13" s="466"/>
      <c r="I13" s="221"/>
      <c r="J13" s="166"/>
    </row>
    <row r="14" spans="2:11" ht="30" customHeight="1">
      <c r="B14" s="221" t="s">
        <v>155</v>
      </c>
      <c r="C14" s="222"/>
      <c r="D14" s="221"/>
      <c r="E14" s="221"/>
      <c r="F14" s="222"/>
      <c r="G14" s="415"/>
      <c r="H14" s="225"/>
      <c r="I14" s="221"/>
      <c r="J14" s="166"/>
    </row>
    <row r="15" spans="2:11" ht="24" customHeight="1">
      <c r="B15" s="221"/>
      <c r="C15" s="408" t="s">
        <v>64</v>
      </c>
      <c r="D15" s="221"/>
      <c r="E15" s="221"/>
      <c r="F15" s="413" t="s">
        <v>77</v>
      </c>
      <c r="G15" s="416"/>
      <c r="H15" s="416"/>
      <c r="I15" s="221"/>
      <c r="J15" s="166"/>
    </row>
    <row r="16" spans="2:11" ht="24" customHeight="1">
      <c r="B16" s="221"/>
      <c r="C16" s="408" t="s">
        <v>307</v>
      </c>
      <c r="D16" s="221"/>
      <c r="E16" s="221"/>
      <c r="F16" s="413" t="s">
        <v>381</v>
      </c>
      <c r="G16" s="416"/>
      <c r="H16" s="416"/>
      <c r="I16" s="221"/>
      <c r="J16" s="166"/>
    </row>
    <row r="17" spans="1:11" ht="24" customHeight="1">
      <c r="B17" s="221"/>
      <c r="C17" s="408" t="s">
        <v>101</v>
      </c>
      <c r="D17" s="221"/>
      <c r="E17" s="221"/>
      <c r="F17" s="413" t="s">
        <v>382</v>
      </c>
      <c r="G17" s="416"/>
      <c r="H17" s="416"/>
      <c r="I17" s="221"/>
      <c r="J17" s="166"/>
    </row>
    <row r="18" spans="1:11" ht="30" customHeight="1">
      <c r="B18" s="221" t="s">
        <v>121</v>
      </c>
      <c r="C18" s="222"/>
      <c r="D18" s="221"/>
      <c r="E18" s="221"/>
      <c r="F18" s="414">
        <f>入力ｼｰﾄ!E19</f>
        <v>44656</v>
      </c>
      <c r="G18" s="414"/>
      <c r="H18" s="414"/>
      <c r="I18" s="419"/>
      <c r="J18" s="166"/>
    </row>
    <row r="19" spans="1:11" ht="30" customHeight="1">
      <c r="B19" s="221" t="s">
        <v>257</v>
      </c>
      <c r="C19" s="222"/>
      <c r="D19" s="221"/>
      <c r="E19" s="221"/>
      <c r="F19" s="414">
        <f>入力ｼｰﾄ!E21</f>
        <v>44657</v>
      </c>
      <c r="G19" s="414"/>
      <c r="H19" s="414"/>
      <c r="I19" s="221" t="s">
        <v>122</v>
      </c>
      <c r="J19" s="166"/>
    </row>
    <row r="20" spans="1:11" ht="30" customHeight="1">
      <c r="B20" s="221"/>
      <c r="C20" s="221"/>
      <c r="D20" s="221"/>
      <c r="E20" s="221"/>
      <c r="F20" s="467">
        <f>入力ｼｰﾄ!E22</f>
        <v>44834</v>
      </c>
      <c r="G20" s="467"/>
      <c r="H20" s="467"/>
      <c r="I20" s="221" t="s">
        <v>207</v>
      </c>
      <c r="J20" s="166"/>
    </row>
    <row r="21" spans="1:11" ht="30" customHeight="1">
      <c r="A21" s="128"/>
      <c r="B21" s="128"/>
      <c r="C21" s="128"/>
      <c r="D21" s="128"/>
      <c r="E21" s="128"/>
      <c r="F21" s="128"/>
      <c r="G21" s="128"/>
      <c r="H21" s="128"/>
      <c r="I21" s="128"/>
      <c r="J21" s="158"/>
      <c r="K21" s="158"/>
    </row>
    <row r="22" spans="1:11" ht="30" customHeight="1">
      <c r="A22" s="129"/>
      <c r="B22" s="135" t="s">
        <v>124</v>
      </c>
      <c r="C22" s="139"/>
      <c r="D22" s="139"/>
      <c r="E22" s="139"/>
      <c r="F22" s="139"/>
      <c r="G22" s="139"/>
      <c r="H22" s="139"/>
      <c r="I22" s="139"/>
      <c r="J22" s="159"/>
      <c r="K22" s="129"/>
    </row>
    <row r="23" spans="1:11" ht="16.5" customHeight="1">
      <c r="B23" s="136" t="s">
        <v>167</v>
      </c>
      <c r="C23" s="140" t="s">
        <v>285</v>
      </c>
      <c r="D23" s="140" t="s">
        <v>114</v>
      </c>
      <c r="E23" s="136" t="s">
        <v>238</v>
      </c>
      <c r="F23" s="140" t="s">
        <v>68</v>
      </c>
      <c r="G23" s="140" t="s">
        <v>287</v>
      </c>
      <c r="H23" s="140" t="s">
        <v>228</v>
      </c>
      <c r="I23" s="140" t="s">
        <v>245</v>
      </c>
      <c r="J23" s="140" t="s">
        <v>39</v>
      </c>
    </row>
    <row r="24" spans="1:11" ht="51" customHeight="1">
      <c r="B24" s="136"/>
      <c r="C24" s="141"/>
      <c r="D24" s="141"/>
      <c r="E24" s="136"/>
      <c r="F24" s="149"/>
      <c r="G24" s="149"/>
      <c r="H24" s="149"/>
      <c r="I24" s="149"/>
      <c r="J24" s="160"/>
    </row>
    <row r="25" spans="1:11" ht="63" customHeight="1">
      <c r="B25" s="406" t="s">
        <v>48</v>
      </c>
      <c r="C25" s="409"/>
      <c r="D25" s="410"/>
      <c r="E25" s="410"/>
      <c r="F25" s="410"/>
      <c r="G25" s="410"/>
      <c r="H25" s="410"/>
      <c r="I25" s="410"/>
      <c r="J25" s="423"/>
    </row>
    <row r="26" spans="1:11" ht="30" customHeight="1"/>
    <row r="27" spans="1:11" ht="30" customHeight="1"/>
    <row r="28" spans="1:11" ht="30" customHeight="1"/>
    <row r="29" spans="1:11" ht="30" customHeight="1"/>
  </sheetData>
  <mergeCells count="12">
    <mergeCell ref="I1:K1"/>
    <mergeCell ref="F12:J12"/>
    <mergeCell ref="F13:H13"/>
    <mergeCell ref="F15:H15"/>
    <mergeCell ref="F16:H16"/>
    <mergeCell ref="F17:H17"/>
    <mergeCell ref="F18:H18"/>
    <mergeCell ref="F19:H19"/>
    <mergeCell ref="F20:H20"/>
    <mergeCell ref="C25:J25"/>
    <mergeCell ref="B23:B24"/>
    <mergeCell ref="E23:E24"/>
  </mergeCells>
  <phoneticPr fontId="3" type="Hiragana"/>
  <conditionalFormatting sqref="I1">
    <cfRule type="cellIs" dxfId="15" priority="2" operator="between">
      <formula>43586</formula>
      <formula>43830</formula>
    </cfRule>
  </conditionalFormatting>
  <conditionalFormatting sqref="F18:H20">
    <cfRule type="cellIs" dxfId="1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L46"/>
  <sheetViews>
    <sheetView view="pageBreakPreview" topLeftCell="A7" zoomScaleSheetLayoutView="100" workbookViewId="0">
      <selection activeCell="B10" sqref="B10"/>
    </sheetView>
  </sheetViews>
  <sheetFormatPr defaultRowHeight="13.5"/>
  <cols>
    <col min="1" max="1" width="3.875" style="1" customWidth="1"/>
    <col min="2" max="2" width="4.125" style="1" customWidth="1"/>
    <col min="3" max="3" width="8.625" style="1" customWidth="1"/>
    <col min="4" max="4" width="14.375" style="1" customWidth="1"/>
    <col min="5" max="9" width="8.625" style="1" customWidth="1"/>
    <col min="10" max="10" width="11.5" style="1" customWidth="1"/>
    <col min="11" max="11" width="3.625" style="1" customWidth="1"/>
    <col min="12" max="12" width="1.75" style="1" customWidth="1"/>
    <col min="13" max="16384" width="9" style="1" customWidth="1"/>
  </cols>
  <sheetData>
    <row r="1" spans="1:12" s="268" customFormat="1">
      <c r="A1" s="2"/>
      <c r="B1" s="2"/>
    </row>
    <row r="2" spans="1:12" s="361" customFormat="1">
      <c r="C2" s="471"/>
      <c r="D2" s="471"/>
      <c r="E2" s="471"/>
      <c r="F2" s="471"/>
      <c r="G2" s="471"/>
      <c r="H2" s="471"/>
      <c r="I2" s="471"/>
    </row>
    <row r="3" spans="1:12" s="361" customFormat="1" ht="15.75" customHeight="1">
      <c r="C3" s="471"/>
      <c r="D3" s="471"/>
      <c r="E3" s="471"/>
      <c r="F3" s="471"/>
      <c r="G3" s="471"/>
      <c r="H3" s="471"/>
      <c r="I3" s="471"/>
    </row>
    <row r="4" spans="1:12" s="361" customFormat="1">
      <c r="C4" s="471"/>
      <c r="D4" s="471"/>
      <c r="E4" s="471"/>
      <c r="F4" s="471"/>
      <c r="G4" s="471"/>
      <c r="H4" s="471"/>
      <c r="I4" s="471"/>
    </row>
    <row r="5" spans="1:12" s="268" customFormat="1"/>
    <row r="6" spans="1:12" s="268" customFormat="1"/>
    <row r="7" spans="1:12" ht="26.25" customHeight="1">
      <c r="D7" s="477" t="s">
        <v>229</v>
      </c>
      <c r="E7" s="477"/>
      <c r="F7" s="477"/>
      <c r="G7" s="477"/>
      <c r="H7" s="477"/>
      <c r="I7" s="477"/>
    </row>
    <row r="11" spans="1:12" ht="17.25">
      <c r="H11" s="485" t="s">
        <v>336</v>
      </c>
      <c r="I11" s="485"/>
      <c r="J11" s="485"/>
      <c r="L11" s="479"/>
    </row>
    <row r="13" spans="1:12" ht="30" customHeight="1">
      <c r="A13" s="125"/>
      <c r="B13" s="96" t="str">
        <f>"砺波市長　"&amp;入力ｼｰﾄ!J18&amp;"  様"</f>
        <v>砺波市長　夏野　修  様</v>
      </c>
      <c r="C13" s="472"/>
      <c r="D13" s="472"/>
    </row>
    <row r="14" spans="1:12" ht="23.25" customHeight="1">
      <c r="C14" s="473"/>
      <c r="D14" s="473"/>
      <c r="E14" s="473"/>
      <c r="F14" s="483"/>
    </row>
    <row r="16" spans="1:12" ht="20.100000000000001" customHeight="1">
      <c r="E16" s="478" t="s">
        <v>79</v>
      </c>
      <c r="F16" s="478"/>
      <c r="G16" s="484" t="str">
        <f>入力ｼｰﾄ!J21</f>
        <v>砺波市□□□</v>
      </c>
      <c r="H16" s="484"/>
      <c r="I16" s="484"/>
      <c r="J16" s="484"/>
      <c r="K16" s="184"/>
    </row>
    <row r="17" spans="1:12" ht="20.100000000000001" customHeight="1">
      <c r="E17" s="478" t="s">
        <v>28</v>
      </c>
      <c r="F17" s="478"/>
      <c r="G17" s="484" t="str">
        <f>入力ｼｰﾄ!J22</f>
        <v>株式会社□□コンサル</v>
      </c>
      <c r="H17" s="484"/>
      <c r="I17" s="484"/>
      <c r="J17" s="484"/>
      <c r="K17" s="184"/>
    </row>
    <row r="18" spans="1:12" ht="20.100000000000001" customHeight="1">
      <c r="G18" s="484" t="str">
        <f>入力ｼｰﾄ!J23</f>
        <v>代表取締役社長　□□□□</v>
      </c>
      <c r="H18" s="484"/>
      <c r="I18" s="484"/>
      <c r="J18" s="484"/>
      <c r="K18" s="184"/>
    </row>
    <row r="24" spans="1:12" s="125" customFormat="1" ht="18.75">
      <c r="C24" s="474" t="str">
        <f>IF(入力ｼｰﾄ!E28="","平成   年   月   日",入力ｼｰﾄ!E28)</f>
        <v>令和　　年　　月　　日</v>
      </c>
      <c r="D24" s="474"/>
      <c r="E24" s="479" t="s">
        <v>133</v>
      </c>
      <c r="G24" s="479"/>
      <c r="H24" s="479"/>
      <c r="I24" s="479"/>
      <c r="J24" s="479"/>
    </row>
    <row r="25" spans="1:12" s="125" customFormat="1" ht="18.75">
      <c r="C25" s="57" t="s">
        <v>230</v>
      </c>
      <c r="D25" s="57"/>
      <c r="E25" s="57"/>
      <c r="F25" s="57"/>
      <c r="G25" s="57"/>
      <c r="H25" s="57"/>
      <c r="I25" s="57"/>
      <c r="J25" s="57"/>
    </row>
    <row r="29" spans="1:12" ht="13.5" customHeight="1">
      <c r="A29" s="469" t="s">
        <v>22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2" ht="13.5" customHeight="1">
      <c r="A30" s="470"/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</row>
    <row r="33" spans="3:12" s="468" customFormat="1" ht="37.5" customHeight="1">
      <c r="C33" s="475" t="s">
        <v>154</v>
      </c>
      <c r="D33" s="475"/>
      <c r="E33" s="480" t="str">
        <f>入力ｼｰﾄ!E17</f>
        <v>市道○○線○○業務委託</v>
      </c>
      <c r="F33" s="480"/>
      <c r="G33" s="480"/>
      <c r="H33" s="480"/>
      <c r="I33" s="480"/>
      <c r="J33" s="480"/>
      <c r="K33" s="480"/>
      <c r="L33" s="480"/>
    </row>
    <row r="34" spans="3:12" s="125" customFormat="1" ht="18.75">
      <c r="C34" s="96"/>
      <c r="D34" s="96"/>
      <c r="E34" s="481"/>
      <c r="F34" s="481"/>
      <c r="G34" s="481"/>
      <c r="H34" s="481"/>
      <c r="I34" s="481"/>
      <c r="J34" s="481"/>
      <c r="K34" s="481"/>
      <c r="L34" s="481"/>
    </row>
    <row r="35" spans="3:12" s="125" customFormat="1" ht="18.75">
      <c r="C35" s="123" t="s">
        <v>318</v>
      </c>
      <c r="D35" s="123"/>
      <c r="E35" s="482" t="str">
        <f>入力ｼｰﾄ!E18&amp;"　地内"</f>
        <v>砺波市　庄川町○外　地内</v>
      </c>
      <c r="F35" s="482"/>
      <c r="G35" s="482"/>
      <c r="H35" s="482"/>
      <c r="I35" s="482"/>
      <c r="J35" s="71"/>
      <c r="K35" s="486"/>
      <c r="L35" s="486"/>
    </row>
    <row r="36" spans="3:12">
      <c r="C36" s="3"/>
      <c r="D36" s="3"/>
      <c r="E36" s="3"/>
      <c r="F36" s="3"/>
      <c r="G36" s="3"/>
      <c r="H36" s="3"/>
      <c r="I36" s="3"/>
      <c r="J36" s="3"/>
      <c r="K36" s="3"/>
      <c r="L36" s="3"/>
    </row>
    <row r="46" spans="3:12">
      <c r="C46" s="476"/>
      <c r="D46" s="476"/>
      <c r="E46" s="476"/>
      <c r="F46" s="476"/>
      <c r="G46" s="476"/>
      <c r="H46" s="476"/>
      <c r="I46" s="476"/>
      <c r="J46" s="476"/>
    </row>
  </sheetData>
  <mergeCells count="17">
    <mergeCell ref="D7:I7"/>
    <mergeCell ref="H11:J11"/>
    <mergeCell ref="C14:E14"/>
    <mergeCell ref="E16:F16"/>
    <mergeCell ref="G16:J16"/>
    <mergeCell ref="E17:F17"/>
    <mergeCell ref="G17:J17"/>
    <mergeCell ref="G18:J18"/>
    <mergeCell ref="C24:D24"/>
    <mergeCell ref="C25:J25"/>
    <mergeCell ref="C33:D33"/>
    <mergeCell ref="E33:L33"/>
    <mergeCell ref="C35:D35"/>
    <mergeCell ref="E35:I35"/>
    <mergeCell ref="C46:J46"/>
    <mergeCell ref="K16:K18"/>
    <mergeCell ref="A29:L30"/>
  </mergeCells>
  <phoneticPr fontId="3"/>
  <conditionalFormatting sqref="H11:J11">
    <cfRule type="cellIs" dxfId="13" priority="2" operator="between">
      <formula>43586</formula>
      <formula>43830</formula>
    </cfRule>
  </conditionalFormatting>
  <conditionalFormatting sqref="C24:D24">
    <cfRule type="cellIs" dxfId="12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C24:D24 H11:J11"/>
  </dataValidations>
  <printOptions horizontalCentered="1"/>
  <pageMargins left="0.59055118110236215" right="0.59055118110236215" top="0.98425196850393681" bottom="1.1811023622047245" header="0.51181102362204722" footer="0.51181102362204722"/>
  <pageSetup paperSize="9" scale="97" fitToWidth="1" fitToHeight="1" orientation="portrait" usePrinterDefaults="1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29"/>
  <sheetViews>
    <sheetView view="pageBreakPreview" zoomScaleNormal="40" zoomScaleSheetLayoutView="100" workbookViewId="0">
      <selection activeCell="B5" sqref="B5"/>
    </sheetView>
  </sheetViews>
  <sheetFormatPr defaultColWidth="14.625" defaultRowHeight="39.950000000000003" customHeight="1"/>
  <cols>
    <col min="1" max="1" width="4.625" style="267" customWidth="1"/>
    <col min="2" max="2" width="15.625" style="267" customWidth="1"/>
    <col min="3" max="6" width="7.625" style="267" customWidth="1"/>
    <col min="7" max="7" width="10.625" style="267" customWidth="1"/>
    <col min="8" max="8" width="6.125" style="267" customWidth="1"/>
    <col min="9" max="9" width="15.625" style="267" customWidth="1"/>
    <col min="10" max="10" width="6.125" style="487" customWidth="1"/>
    <col min="11" max="11" width="1.875" style="267" customWidth="1"/>
    <col min="12" max="16384" width="14.625" style="267"/>
  </cols>
  <sheetData>
    <row r="1" spans="1:13" ht="30" customHeight="1">
      <c r="A1" s="430"/>
      <c r="B1" s="430"/>
    </row>
    <row r="2" spans="1:13" ht="30" customHeight="1">
      <c r="B2" s="494"/>
      <c r="C2" s="494"/>
      <c r="D2" s="494"/>
      <c r="E2" s="494"/>
      <c r="F2" s="523"/>
      <c r="G2" s="523"/>
      <c r="H2" s="523" t="s">
        <v>388</v>
      </c>
      <c r="I2" s="523"/>
      <c r="J2" s="523"/>
      <c r="L2" s="553"/>
    </row>
    <row r="3" spans="1:13" ht="30" customHeight="1">
      <c r="A3" s="431" t="str">
        <f>"砺波市長　"&amp;入力ｼｰﾄ!J18&amp;"　様"</f>
        <v>砺波市長　夏野　修　様</v>
      </c>
      <c r="F3" s="524"/>
      <c r="G3" s="524"/>
      <c r="H3" s="524"/>
      <c r="I3" s="524"/>
      <c r="J3" s="538"/>
      <c r="K3" s="548"/>
      <c r="L3" s="548"/>
      <c r="M3" s="548"/>
    </row>
    <row r="4" spans="1:13" ht="30" customHeight="1">
      <c r="A4" s="186"/>
      <c r="D4" s="508"/>
      <c r="G4" s="508"/>
      <c r="H4" s="508"/>
      <c r="I4" s="508"/>
      <c r="J4" s="539"/>
      <c r="K4" s="549"/>
      <c r="L4" s="549"/>
      <c r="M4" s="549"/>
    </row>
    <row r="5" spans="1:13" ht="30" customHeight="1">
      <c r="C5" s="497"/>
      <c r="D5" s="509"/>
      <c r="E5" s="520" t="s">
        <v>72</v>
      </c>
      <c r="F5" s="497" t="s">
        <v>29</v>
      </c>
      <c r="G5" s="433" t="str">
        <f>入力ｼｰﾄ!J21</f>
        <v>砺波市□□□</v>
      </c>
      <c r="H5" s="433"/>
      <c r="I5" s="509"/>
      <c r="J5" s="540"/>
    </row>
    <row r="6" spans="1:13" ht="30" customHeight="1">
      <c r="C6" s="497"/>
      <c r="D6" s="509"/>
      <c r="F6" s="497" t="s">
        <v>13</v>
      </c>
      <c r="G6" s="526" t="str">
        <f>入力ｼｰﾄ!J22</f>
        <v>株式会社□□コンサル</v>
      </c>
      <c r="H6" s="526"/>
      <c r="I6" s="3"/>
      <c r="J6" s="540"/>
    </row>
    <row r="7" spans="1:13" ht="30" customHeight="1">
      <c r="C7" s="498"/>
      <c r="D7" s="509"/>
      <c r="F7" s="498"/>
      <c r="G7" s="433" t="str">
        <f>入力ｼｰﾄ!J23</f>
        <v>代表取締役社長　□□□□</v>
      </c>
      <c r="H7" s="433"/>
      <c r="I7" s="509"/>
      <c r="J7" s="541" t="s">
        <v>288</v>
      </c>
      <c r="K7" s="510"/>
    </row>
    <row r="8" spans="1:13" ht="30" customHeight="1">
      <c r="B8" s="495"/>
      <c r="C8" s="188"/>
      <c r="D8" s="510"/>
      <c r="E8" s="521"/>
      <c r="F8" s="188"/>
      <c r="G8" s="510"/>
      <c r="H8" s="510"/>
      <c r="I8" s="510"/>
      <c r="J8" s="542"/>
      <c r="K8" s="510"/>
    </row>
    <row r="9" spans="1:13" ht="30" customHeight="1">
      <c r="A9" s="489" t="s">
        <v>55</v>
      </c>
      <c r="B9" s="489"/>
      <c r="C9" s="489"/>
      <c r="D9" s="489"/>
      <c r="E9" s="489"/>
      <c r="F9" s="489"/>
      <c r="G9" s="489"/>
      <c r="H9" s="489"/>
      <c r="I9" s="489"/>
      <c r="J9" s="489"/>
      <c r="K9" s="191"/>
      <c r="L9" s="191"/>
      <c r="M9" s="191"/>
    </row>
    <row r="10" spans="1:13" ht="24" customHeight="1">
      <c r="A10" s="490"/>
      <c r="B10" s="490"/>
      <c r="C10" s="490"/>
      <c r="D10" s="490"/>
      <c r="E10" s="490"/>
      <c r="F10" s="490"/>
      <c r="G10" s="490"/>
      <c r="H10" s="490"/>
      <c r="I10" s="490"/>
      <c r="J10" s="490"/>
      <c r="K10" s="186"/>
      <c r="L10" s="186"/>
      <c r="M10" s="186"/>
    </row>
    <row r="11" spans="1:13" ht="24" customHeight="1">
      <c r="A11" s="491" t="s">
        <v>102</v>
      </c>
      <c r="B11" s="491"/>
      <c r="C11" s="491"/>
      <c r="D11" s="511"/>
      <c r="E11" s="188" t="s">
        <v>206</v>
      </c>
      <c r="F11" s="188"/>
      <c r="G11" s="511"/>
      <c r="H11" s="428" t="s">
        <v>309</v>
      </c>
      <c r="I11" s="511"/>
      <c r="J11" s="521" t="s">
        <v>246</v>
      </c>
    </row>
    <row r="12" spans="1:13" ht="24" customHeight="1">
      <c r="A12" s="428" t="s">
        <v>357</v>
      </c>
      <c r="B12" s="428"/>
      <c r="C12" s="428"/>
      <c r="D12" s="428"/>
      <c r="E12" s="188"/>
      <c r="F12" s="188"/>
      <c r="G12" s="527"/>
      <c r="H12" s="527" t="s">
        <v>75</v>
      </c>
      <c r="I12" s="527"/>
      <c r="J12" s="543" t="s">
        <v>308</v>
      </c>
    </row>
    <row r="13" spans="1:13" ht="18" customHeight="1">
      <c r="E13" s="522" t="s">
        <v>153</v>
      </c>
      <c r="F13" s="522"/>
      <c r="G13" s="528"/>
      <c r="H13" s="528"/>
      <c r="I13" s="528"/>
      <c r="J13" s="528"/>
    </row>
    <row r="14" spans="1:13" ht="24" customHeight="1">
      <c r="A14" s="267" t="s">
        <v>76</v>
      </c>
      <c r="D14" s="512"/>
      <c r="E14" s="497" t="s">
        <v>320</v>
      </c>
      <c r="F14" s="525"/>
      <c r="G14" s="529"/>
      <c r="H14" s="529"/>
      <c r="I14" s="529"/>
      <c r="J14" s="529"/>
    </row>
    <row r="15" spans="1:13" ht="24" customHeight="1">
      <c r="A15" s="186"/>
      <c r="B15" s="186"/>
      <c r="C15" s="186"/>
      <c r="D15" s="186"/>
      <c r="E15" s="186"/>
      <c r="F15" s="186"/>
      <c r="G15" s="186" t="s">
        <v>310</v>
      </c>
      <c r="H15" s="186"/>
      <c r="I15" s="186"/>
      <c r="J15" s="186"/>
    </row>
    <row r="16" spans="1:13" ht="30" customHeight="1">
      <c r="A16" s="188" t="s">
        <v>22</v>
      </c>
      <c r="B16" s="188"/>
      <c r="C16" s="188"/>
      <c r="D16" s="188"/>
      <c r="E16" s="188"/>
      <c r="F16" s="188"/>
      <c r="G16" s="188"/>
      <c r="H16" s="188"/>
      <c r="I16" s="188"/>
      <c r="J16" s="188"/>
    </row>
    <row r="17" spans="1:13" s="488" customFormat="1" ht="30" customHeight="1">
      <c r="A17" s="492" t="s">
        <v>137</v>
      </c>
      <c r="B17" s="492"/>
      <c r="C17" s="499"/>
      <c r="D17" s="513" t="str">
        <f>入力ｼｰﾄ!E17</f>
        <v>市道○○線○○業務委託</v>
      </c>
      <c r="E17" s="513"/>
      <c r="F17" s="513"/>
      <c r="G17" s="513"/>
      <c r="H17" s="513"/>
      <c r="I17" s="513"/>
      <c r="J17" s="544"/>
      <c r="K17" s="488"/>
      <c r="L17" s="488"/>
      <c r="M17" s="488"/>
    </row>
    <row r="18" spans="1:13" s="488" customFormat="1" ht="30" customHeight="1">
      <c r="A18" s="492" t="s">
        <v>318</v>
      </c>
      <c r="B18" s="492"/>
      <c r="C18" s="500"/>
      <c r="D18" s="514" t="str">
        <f>入力ｼｰﾄ!E18&amp;"　地内"</f>
        <v>砺波市　庄川町○外　地内</v>
      </c>
      <c r="E18" s="514"/>
      <c r="F18" s="514"/>
      <c r="G18" s="514"/>
      <c r="H18" s="514"/>
      <c r="I18" s="514"/>
      <c r="J18" s="545"/>
      <c r="K18" s="550"/>
      <c r="L18" s="550"/>
      <c r="M18" s="488"/>
    </row>
    <row r="19" spans="1:13" s="488" customFormat="1" ht="30" customHeight="1">
      <c r="A19" s="492" t="s">
        <v>236</v>
      </c>
      <c r="B19" s="492"/>
      <c r="C19" s="501"/>
      <c r="D19" s="515">
        <f>IF(入力ｼｰﾄ!E26="",入力ｼｰﾄ!E25,入力ｼｰﾄ!E26)</f>
        <v>1200000</v>
      </c>
      <c r="E19" s="515"/>
      <c r="F19" s="515"/>
      <c r="G19" s="515"/>
      <c r="H19" s="532"/>
      <c r="I19" s="532"/>
      <c r="J19" s="546"/>
      <c r="K19" s="550"/>
      <c r="L19" s="550"/>
      <c r="M19" s="488"/>
    </row>
    <row r="20" spans="1:13" s="488" customFormat="1" ht="30" customHeight="1">
      <c r="A20" s="492" t="s">
        <v>40</v>
      </c>
      <c r="B20" s="492"/>
      <c r="C20" s="502"/>
      <c r="D20" s="516">
        <f>入力ｼｰﾄ!E19</f>
        <v>44656</v>
      </c>
      <c r="E20" s="516"/>
      <c r="F20" s="516"/>
      <c r="G20" s="516"/>
      <c r="H20" s="533"/>
      <c r="I20" s="502"/>
      <c r="J20" s="502"/>
      <c r="K20" s="536"/>
      <c r="L20" s="536"/>
      <c r="M20" s="488"/>
    </row>
    <row r="21" spans="1:13" s="488" customFormat="1" ht="30" customHeight="1">
      <c r="A21" s="488" t="s">
        <v>345</v>
      </c>
      <c r="B21" s="488"/>
      <c r="C21" s="503"/>
      <c r="D21" s="503"/>
      <c r="E21" s="503"/>
      <c r="F21" s="503"/>
      <c r="G21" s="530"/>
      <c r="H21" s="530"/>
      <c r="I21" s="530"/>
      <c r="J21" s="530"/>
      <c r="K21" s="551"/>
      <c r="L21" s="551"/>
      <c r="M21" s="488"/>
    </row>
    <row r="22" spans="1:13" s="488" customFormat="1" ht="24" customHeight="1">
      <c r="A22" s="488"/>
      <c r="B22" s="496" t="s">
        <v>383</v>
      </c>
      <c r="C22" s="504"/>
      <c r="D22" s="517" t="s">
        <v>170</v>
      </c>
      <c r="E22" s="517"/>
      <c r="F22" s="517"/>
      <c r="G22" s="517"/>
      <c r="H22" s="534"/>
      <c r="I22" s="530"/>
      <c r="J22" s="530"/>
      <c r="K22" s="551"/>
      <c r="L22" s="551"/>
      <c r="M22" s="488"/>
    </row>
    <row r="23" spans="1:13" s="488" customFormat="1" ht="24" customHeight="1">
      <c r="A23" s="488"/>
      <c r="B23" s="496" t="s">
        <v>164</v>
      </c>
      <c r="C23" s="504"/>
      <c r="D23" s="517" t="s">
        <v>170</v>
      </c>
      <c r="E23" s="517"/>
      <c r="F23" s="517"/>
      <c r="G23" s="517"/>
      <c r="H23" s="534"/>
      <c r="I23" s="530"/>
      <c r="J23" s="530"/>
      <c r="K23" s="551"/>
      <c r="L23" s="551"/>
      <c r="M23" s="488"/>
    </row>
    <row r="24" spans="1:13" s="488" customFormat="1" ht="24" customHeight="1">
      <c r="A24" s="488"/>
      <c r="B24" s="496" t="s">
        <v>384</v>
      </c>
      <c r="C24" s="504"/>
      <c r="D24" s="517" t="s">
        <v>170</v>
      </c>
      <c r="E24" s="517"/>
      <c r="F24" s="517"/>
      <c r="G24" s="517"/>
      <c r="H24" s="534"/>
      <c r="I24" s="530"/>
      <c r="J24" s="530"/>
      <c r="K24" s="551"/>
      <c r="L24" s="551"/>
      <c r="M24" s="488"/>
    </row>
    <row r="25" spans="1:13" s="488" customFormat="1" ht="30" customHeight="1">
      <c r="A25" s="492" t="s">
        <v>394</v>
      </c>
      <c r="B25" s="492"/>
      <c r="C25" s="505"/>
      <c r="D25" s="518">
        <f>入力ｼｰﾄ!E21</f>
        <v>44657</v>
      </c>
      <c r="E25" s="518"/>
      <c r="F25" s="518"/>
      <c r="G25" s="518"/>
      <c r="H25" s="535" t="s">
        <v>359</v>
      </c>
      <c r="I25" s="537"/>
      <c r="J25" s="537"/>
      <c r="K25" s="552"/>
      <c r="L25" s="550"/>
      <c r="M25" s="488"/>
    </row>
    <row r="26" spans="1:13" s="488" customFormat="1" ht="30" customHeight="1">
      <c r="A26" s="492"/>
      <c r="B26" s="492"/>
      <c r="C26" s="488"/>
      <c r="D26" s="518">
        <f>入力ｼｰﾄ!E27</f>
        <v>44895</v>
      </c>
      <c r="E26" s="518"/>
      <c r="F26" s="518"/>
      <c r="G26" s="518"/>
      <c r="H26" s="535" t="s">
        <v>360</v>
      </c>
      <c r="I26" s="537"/>
      <c r="J26" s="533"/>
      <c r="K26" s="488"/>
      <c r="L26" s="554"/>
      <c r="M26" s="554"/>
    </row>
    <row r="27" spans="1:13" s="488" customFormat="1" ht="30" customHeight="1">
      <c r="A27" s="492" t="s">
        <v>347</v>
      </c>
      <c r="B27" s="492"/>
      <c r="C27" s="506"/>
      <c r="D27" s="518" t="str">
        <f>入力ｼｰﾄ!E28</f>
        <v>令和　　年　　月　　日</v>
      </c>
      <c r="E27" s="518"/>
      <c r="F27" s="518"/>
      <c r="G27" s="518"/>
      <c r="H27" s="536"/>
      <c r="I27" s="536"/>
      <c r="J27" s="536"/>
      <c r="K27" s="536"/>
      <c r="L27" s="536"/>
      <c r="M27" s="488"/>
    </row>
    <row r="28" spans="1:13" ht="35.1" customHeight="1">
      <c r="A28" s="493"/>
      <c r="B28" s="493"/>
      <c r="C28" s="507"/>
      <c r="D28" s="519"/>
      <c r="E28" s="519"/>
      <c r="F28" s="519"/>
      <c r="G28" s="531"/>
      <c r="H28" s="531"/>
      <c r="I28" s="531"/>
      <c r="J28" s="547"/>
      <c r="K28" s="531"/>
      <c r="L28" s="531"/>
    </row>
    <row r="29" spans="1:13" ht="35.1" customHeight="1">
      <c r="A29" s="493"/>
      <c r="B29" s="493"/>
      <c r="C29" s="507"/>
      <c r="D29" s="519"/>
      <c r="E29" s="519"/>
      <c r="F29" s="519"/>
      <c r="G29" s="531"/>
      <c r="H29" s="531"/>
      <c r="I29" s="531"/>
      <c r="J29" s="547"/>
      <c r="K29" s="531"/>
      <c r="L29" s="531"/>
    </row>
  </sheetData>
  <mergeCells count="32">
    <mergeCell ref="B2:D2"/>
    <mergeCell ref="H2:J2"/>
    <mergeCell ref="F3:G3"/>
    <mergeCell ref="G5:I5"/>
    <mergeCell ref="G7:I7"/>
    <mergeCell ref="A9:J9"/>
    <mergeCell ref="A11:C11"/>
    <mergeCell ref="E13:F13"/>
    <mergeCell ref="G13:J13"/>
    <mergeCell ref="E14:F14"/>
    <mergeCell ref="G14:J14"/>
    <mergeCell ref="A16:J16"/>
    <mergeCell ref="A17:B17"/>
    <mergeCell ref="D17:I17"/>
    <mergeCell ref="A18:B18"/>
    <mergeCell ref="D18:G18"/>
    <mergeCell ref="A19:B19"/>
    <mergeCell ref="D19:G19"/>
    <mergeCell ref="A20:B20"/>
    <mergeCell ref="D20:G20"/>
    <mergeCell ref="D22:G22"/>
    <mergeCell ref="D23:G23"/>
    <mergeCell ref="D24:G24"/>
    <mergeCell ref="A25:B25"/>
    <mergeCell ref="D25:G25"/>
    <mergeCell ref="A26:B26"/>
    <mergeCell ref="D26:G26"/>
    <mergeCell ref="A27:B27"/>
    <mergeCell ref="D27:G27"/>
    <mergeCell ref="D28:F28"/>
    <mergeCell ref="D29:F29"/>
    <mergeCell ref="E11:F12"/>
  </mergeCells>
  <phoneticPr fontId="3"/>
  <conditionalFormatting sqref="F2:H2">
    <cfRule type="cellIs" dxfId="11" priority="2" operator="between">
      <formula>"219/05/01"</formula>
      <formula>"219/12/31"</formula>
    </cfRule>
  </conditionalFormatting>
  <conditionalFormatting sqref="D20 H20 D25:D26 I25 H26:I26 D27:G27">
    <cfRule type="cellIs" dxfId="10" priority="1" operator="between">
      <formula>43586</formula>
      <formula>43830</formula>
    </cfRule>
  </conditionalFormatting>
  <dataValidations count="3">
    <dataValidation imeMode="off" allowBlank="1" showDropDown="0" showInputMessage="1" showErrorMessage="1" sqref="I12 G14:J14 F2:H2"/>
    <dataValidation imeMode="on" allowBlank="1" showDropDown="0" showInputMessage="1" showErrorMessage="1" sqref="I11 G11:G12"/>
    <dataValidation imeMode="fullKatakana" allowBlank="1" showDropDown="0" showInputMessage="1" showErrorMessage="1" sqref="G13:J13"/>
  </dataValidations>
  <printOptions horizontalCentered="1" verticalCentered="1"/>
  <pageMargins left="0.78740157480314943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29"/>
  <sheetViews>
    <sheetView view="pageBreakPreview" zoomScaleNormal="40" zoomScaleSheetLayoutView="100" workbookViewId="0">
      <selection activeCell="A2" sqref="A2"/>
    </sheetView>
  </sheetViews>
  <sheetFormatPr defaultColWidth="14.625" defaultRowHeight="39.950000000000003" customHeight="1"/>
  <cols>
    <col min="1" max="1" width="4.625" style="267" customWidth="1"/>
    <col min="2" max="2" width="15.625" style="267" customWidth="1"/>
    <col min="3" max="6" width="7.625" style="267" customWidth="1"/>
    <col min="7" max="7" width="10.625" style="267" customWidth="1"/>
    <col min="8" max="8" width="6.125" style="267" customWidth="1"/>
    <col min="9" max="9" width="15.625" style="267" customWidth="1"/>
    <col min="10" max="10" width="5.625" style="487" customWidth="1"/>
    <col min="11" max="11" width="1.875" style="267" customWidth="1"/>
    <col min="12" max="16384" width="14.625" style="267"/>
  </cols>
  <sheetData>
    <row r="1" spans="1:13" ht="30" customHeight="1">
      <c r="A1" s="430"/>
      <c r="B1" s="430"/>
    </row>
    <row r="2" spans="1:13" ht="30" customHeight="1">
      <c r="B2" s="494"/>
      <c r="C2" s="494"/>
      <c r="D2" s="494"/>
      <c r="E2" s="494"/>
      <c r="F2" s="523"/>
      <c r="G2" s="523"/>
      <c r="H2" s="523" t="s">
        <v>387</v>
      </c>
      <c r="I2" s="523"/>
      <c r="J2" s="523"/>
      <c r="L2" s="553"/>
    </row>
    <row r="3" spans="1:13" ht="30" customHeight="1">
      <c r="A3" s="431" t="str">
        <f>"砺波市長　"&amp;入力ｼｰﾄ!J18&amp;"　様"</f>
        <v>砺波市長　夏野　修　様</v>
      </c>
      <c r="F3" s="524"/>
      <c r="G3" s="524"/>
      <c r="H3" s="524"/>
      <c r="I3" s="524"/>
      <c r="J3" s="538"/>
      <c r="K3" s="548"/>
      <c r="L3" s="548"/>
      <c r="M3" s="548"/>
    </row>
    <row r="4" spans="1:13" ht="30" customHeight="1">
      <c r="A4" s="431"/>
      <c r="F4" s="508"/>
      <c r="G4" s="508"/>
      <c r="H4" s="508"/>
      <c r="I4" s="508"/>
      <c r="J4" s="539"/>
      <c r="K4" s="549"/>
      <c r="L4" s="549"/>
      <c r="M4" s="549"/>
    </row>
    <row r="5" spans="1:13" ht="30" customHeight="1">
      <c r="C5" s="497"/>
      <c r="D5" s="509"/>
      <c r="E5" s="521" t="s">
        <v>72</v>
      </c>
      <c r="F5" s="497" t="s">
        <v>29</v>
      </c>
      <c r="G5" s="433" t="str">
        <f>入力ｼｰﾄ!J21</f>
        <v>砺波市□□□</v>
      </c>
      <c r="H5" s="433"/>
      <c r="I5" s="509"/>
      <c r="J5" s="540"/>
    </row>
    <row r="6" spans="1:13" ht="30" customHeight="1">
      <c r="C6" s="497"/>
      <c r="D6" s="509"/>
      <c r="F6" s="497" t="s">
        <v>13</v>
      </c>
      <c r="G6" s="438" t="str">
        <f>入力ｼｰﾄ!J22</f>
        <v>株式会社□□コンサル</v>
      </c>
      <c r="H6" s="433"/>
      <c r="I6" s="509"/>
      <c r="J6" s="540"/>
    </row>
    <row r="7" spans="1:13" ht="30" customHeight="1">
      <c r="C7" s="498"/>
      <c r="D7" s="509"/>
      <c r="F7" s="498"/>
      <c r="G7" s="433" t="str">
        <f>入力ｼｰﾄ!J23</f>
        <v>代表取締役社長　□□□□</v>
      </c>
      <c r="H7" s="433"/>
      <c r="I7" s="509"/>
      <c r="J7" s="541" t="s">
        <v>288</v>
      </c>
      <c r="K7" s="510"/>
    </row>
    <row r="8" spans="1:13" ht="30" customHeight="1">
      <c r="B8" s="495"/>
      <c r="C8" s="521"/>
      <c r="D8" s="188"/>
      <c r="E8" s="188"/>
      <c r="F8" s="510"/>
      <c r="G8" s="510"/>
      <c r="H8" s="510"/>
      <c r="I8" s="510"/>
      <c r="J8" s="542"/>
      <c r="K8" s="510"/>
    </row>
    <row r="9" spans="1:13" ht="30" customHeight="1">
      <c r="A9" s="489" t="s">
        <v>235</v>
      </c>
      <c r="B9" s="489"/>
      <c r="C9" s="489"/>
      <c r="D9" s="489"/>
      <c r="E9" s="489"/>
      <c r="F9" s="489"/>
      <c r="G9" s="489"/>
      <c r="H9" s="489"/>
      <c r="I9" s="489"/>
      <c r="J9" s="489"/>
      <c r="K9" s="191"/>
      <c r="L9" s="191"/>
      <c r="M9" s="191"/>
    </row>
    <row r="10" spans="1:13" ht="24" customHeight="1">
      <c r="A10" s="490"/>
      <c r="B10" s="490"/>
      <c r="C10" s="490"/>
      <c r="D10" s="490"/>
      <c r="E10" s="490"/>
      <c r="F10" s="490"/>
      <c r="G10" s="490"/>
      <c r="H10" s="490"/>
      <c r="I10" s="490"/>
      <c r="J10" s="490"/>
      <c r="K10" s="186"/>
      <c r="L10" s="186"/>
      <c r="M10" s="186"/>
    </row>
    <row r="11" spans="1:13" ht="24" customHeight="1">
      <c r="A11" s="555" t="s">
        <v>385</v>
      </c>
      <c r="B11" s="555"/>
      <c r="C11" s="555"/>
      <c r="D11" s="511"/>
      <c r="E11" s="511"/>
      <c r="F11" s="511"/>
      <c r="G11" s="511"/>
      <c r="H11" s="428" t="s">
        <v>309</v>
      </c>
      <c r="I11" s="511"/>
      <c r="J11" s="521" t="s">
        <v>246</v>
      </c>
    </row>
    <row r="12" spans="1:13" ht="24" customHeight="1">
      <c r="A12" s="428" t="s">
        <v>357</v>
      </c>
      <c r="B12" s="428"/>
      <c r="C12" s="428"/>
      <c r="D12" s="428"/>
      <c r="E12" s="188"/>
      <c r="F12" s="521" t="s">
        <v>206</v>
      </c>
      <c r="G12" s="527"/>
      <c r="H12" s="527" t="s">
        <v>75</v>
      </c>
      <c r="I12" s="527"/>
      <c r="J12" s="543" t="s">
        <v>308</v>
      </c>
    </row>
    <row r="13" spans="1:13" ht="18" customHeight="1">
      <c r="E13" s="522"/>
      <c r="F13" s="562" t="s">
        <v>386</v>
      </c>
      <c r="G13" s="563"/>
      <c r="H13" s="563"/>
      <c r="I13" s="563"/>
      <c r="J13" s="563"/>
    </row>
    <row r="14" spans="1:13" ht="24" customHeight="1">
      <c r="A14" s="267" t="s">
        <v>209</v>
      </c>
      <c r="D14" s="512"/>
      <c r="E14" s="525"/>
      <c r="F14" s="521" t="s">
        <v>320</v>
      </c>
      <c r="G14" s="564"/>
      <c r="H14" s="564"/>
      <c r="I14" s="564"/>
      <c r="J14" s="564"/>
    </row>
    <row r="15" spans="1:13" ht="24" customHeight="1">
      <c r="A15" s="186"/>
      <c r="B15" s="186"/>
      <c r="C15" s="186"/>
      <c r="D15" s="186"/>
      <c r="E15" s="186"/>
      <c r="F15" s="186"/>
      <c r="G15" s="186" t="s">
        <v>310</v>
      </c>
      <c r="H15" s="186"/>
      <c r="I15" s="186"/>
      <c r="J15" s="186"/>
    </row>
    <row r="16" spans="1:13" ht="30" customHeight="1">
      <c r="A16" s="188" t="s">
        <v>22</v>
      </c>
      <c r="B16" s="188"/>
      <c r="C16" s="188"/>
      <c r="D16" s="188"/>
      <c r="E16" s="188"/>
      <c r="F16" s="188"/>
      <c r="G16" s="188"/>
      <c r="H16" s="188"/>
      <c r="I16" s="188"/>
      <c r="J16" s="188"/>
    </row>
    <row r="17" spans="1:13" s="496" customFormat="1" ht="30" customHeight="1">
      <c r="A17" s="556" t="s">
        <v>137</v>
      </c>
      <c r="B17" s="556"/>
      <c r="C17" s="513"/>
      <c r="D17" s="513" t="str">
        <f>入力ｼｰﾄ!E17</f>
        <v>市道○○線○○業務委託</v>
      </c>
      <c r="E17" s="513"/>
      <c r="F17" s="513"/>
      <c r="G17" s="513"/>
      <c r="H17" s="513"/>
      <c r="I17" s="513"/>
      <c r="J17" s="514"/>
      <c r="K17" s="496"/>
      <c r="L17" s="496"/>
      <c r="M17" s="496"/>
    </row>
    <row r="18" spans="1:13" s="496" customFormat="1" ht="30" customHeight="1">
      <c r="A18" s="556" t="s">
        <v>318</v>
      </c>
      <c r="B18" s="556"/>
      <c r="C18" s="514"/>
      <c r="D18" s="514" t="str">
        <f>入力ｼｰﾄ!E18&amp;"　地内"</f>
        <v>砺波市　庄川町○外　地内</v>
      </c>
      <c r="E18" s="514"/>
      <c r="F18" s="514"/>
      <c r="G18" s="514"/>
      <c r="H18" s="514"/>
      <c r="I18" s="566"/>
      <c r="J18" s="514"/>
      <c r="K18" s="569"/>
      <c r="L18" s="569"/>
      <c r="M18" s="496"/>
    </row>
    <row r="19" spans="1:13" s="496" customFormat="1" ht="30" customHeight="1">
      <c r="A19" s="556" t="s">
        <v>236</v>
      </c>
      <c r="B19" s="556"/>
      <c r="C19" s="557"/>
      <c r="D19" s="560">
        <f>IF(入力ｼｰﾄ!E26="",入力ｼｰﾄ!E25,入力ｼｰﾄ!E26)</f>
        <v>1200000</v>
      </c>
      <c r="E19" s="560"/>
      <c r="F19" s="560"/>
      <c r="G19" s="560"/>
      <c r="H19" s="532"/>
      <c r="I19" s="532"/>
      <c r="J19" s="513"/>
      <c r="K19" s="569"/>
      <c r="L19" s="569"/>
      <c r="M19" s="496"/>
    </row>
    <row r="20" spans="1:13" s="496" customFormat="1" ht="30" customHeight="1">
      <c r="A20" s="556" t="s">
        <v>40</v>
      </c>
      <c r="B20" s="556"/>
      <c r="C20" s="558"/>
      <c r="D20" s="561">
        <f>入力ｼｰﾄ!E19</f>
        <v>44656</v>
      </c>
      <c r="E20" s="561"/>
      <c r="F20" s="561"/>
      <c r="G20" s="561"/>
      <c r="H20" s="565"/>
      <c r="I20" s="565"/>
      <c r="J20" s="565"/>
      <c r="K20" s="559"/>
      <c r="L20" s="559"/>
      <c r="M20" s="496"/>
    </row>
    <row r="21" spans="1:13" s="496" customFormat="1" ht="30" customHeight="1">
      <c r="A21" s="496" t="s">
        <v>345</v>
      </c>
      <c r="B21" s="496"/>
      <c r="C21" s="504"/>
      <c r="D21" s="504"/>
      <c r="E21" s="504"/>
      <c r="F21" s="504"/>
      <c r="G21" s="534"/>
      <c r="H21" s="534"/>
      <c r="I21" s="534"/>
      <c r="J21" s="534"/>
      <c r="K21" s="570"/>
      <c r="L21" s="570"/>
      <c r="M21" s="496"/>
    </row>
    <row r="22" spans="1:13" s="496" customFormat="1" ht="24" customHeight="1">
      <c r="A22" s="496"/>
      <c r="B22" s="496" t="s">
        <v>383</v>
      </c>
      <c r="C22" s="504"/>
      <c r="D22" s="517" t="s">
        <v>170</v>
      </c>
      <c r="E22" s="517"/>
      <c r="F22" s="517"/>
      <c r="G22" s="517"/>
      <c r="H22" s="534"/>
      <c r="I22" s="534"/>
      <c r="J22" s="534"/>
      <c r="K22" s="570"/>
      <c r="L22" s="570"/>
      <c r="M22" s="496"/>
    </row>
    <row r="23" spans="1:13" s="496" customFormat="1" ht="24" customHeight="1">
      <c r="A23" s="496"/>
      <c r="B23" s="496" t="s">
        <v>164</v>
      </c>
      <c r="C23" s="504"/>
      <c r="D23" s="517" t="s">
        <v>170</v>
      </c>
      <c r="E23" s="517"/>
      <c r="F23" s="517"/>
      <c r="G23" s="517"/>
      <c r="H23" s="534"/>
      <c r="I23" s="534"/>
      <c r="J23" s="534"/>
      <c r="K23" s="570"/>
      <c r="L23" s="570"/>
      <c r="M23" s="496"/>
    </row>
    <row r="24" spans="1:13" s="496" customFormat="1" ht="24" customHeight="1">
      <c r="A24" s="496"/>
      <c r="B24" s="496" t="s">
        <v>384</v>
      </c>
      <c r="C24" s="504"/>
      <c r="D24" s="517" t="s">
        <v>170</v>
      </c>
      <c r="E24" s="517"/>
      <c r="F24" s="517"/>
      <c r="G24" s="517"/>
      <c r="H24" s="534"/>
      <c r="I24" s="534"/>
      <c r="J24" s="534"/>
      <c r="K24" s="570"/>
      <c r="L24" s="570"/>
      <c r="M24" s="496"/>
    </row>
    <row r="25" spans="1:13" s="496" customFormat="1" ht="30" customHeight="1">
      <c r="A25" s="556" t="s">
        <v>349</v>
      </c>
      <c r="B25" s="556"/>
      <c r="C25" s="537"/>
      <c r="D25" s="516">
        <f>入力ｼｰﾄ!E21</f>
        <v>44657</v>
      </c>
      <c r="E25" s="516"/>
      <c r="F25" s="516"/>
      <c r="G25" s="516"/>
      <c r="H25" s="535" t="s">
        <v>359</v>
      </c>
      <c r="I25" s="537"/>
      <c r="J25" s="567"/>
      <c r="K25" s="533"/>
      <c r="L25" s="569"/>
      <c r="M25" s="496"/>
    </row>
    <row r="26" spans="1:13" s="496" customFormat="1" ht="30" customHeight="1">
      <c r="A26" s="556"/>
      <c r="B26" s="556"/>
      <c r="C26" s="533"/>
      <c r="D26" s="516">
        <f>入力ｼｰﾄ!E27</f>
        <v>44895</v>
      </c>
      <c r="E26" s="516"/>
      <c r="F26" s="516"/>
      <c r="G26" s="516"/>
      <c r="H26" s="535" t="s">
        <v>360</v>
      </c>
      <c r="I26" s="533"/>
      <c r="J26" s="496"/>
      <c r="K26" s="496"/>
      <c r="L26" s="571"/>
      <c r="M26" s="571"/>
    </row>
    <row r="27" spans="1:13" s="496" customFormat="1" ht="30" customHeight="1">
      <c r="A27" s="556" t="s">
        <v>348</v>
      </c>
      <c r="B27" s="556"/>
      <c r="C27" s="559"/>
      <c r="D27" s="505" t="s">
        <v>374</v>
      </c>
      <c r="E27" s="505"/>
      <c r="F27" s="505"/>
      <c r="G27" s="505"/>
      <c r="H27" s="559"/>
      <c r="I27" s="559"/>
      <c r="J27" s="568"/>
      <c r="K27" s="559"/>
      <c r="L27" s="559"/>
      <c r="M27" s="496"/>
    </row>
    <row r="28" spans="1:13" ht="30" customHeight="1">
      <c r="A28" s="493"/>
      <c r="B28" s="493"/>
      <c r="C28" s="507"/>
      <c r="D28" s="519"/>
      <c r="E28" s="519"/>
      <c r="F28" s="519"/>
      <c r="G28" s="531"/>
      <c r="H28" s="531"/>
      <c r="I28" s="531"/>
      <c r="J28" s="547"/>
      <c r="K28" s="531"/>
      <c r="L28" s="531"/>
    </row>
    <row r="29" spans="1:13" ht="30" customHeight="1">
      <c r="A29" s="493"/>
      <c r="B29" s="493"/>
      <c r="C29" s="507"/>
      <c r="D29" s="519"/>
      <c r="E29" s="519"/>
      <c r="F29" s="519"/>
      <c r="G29" s="531"/>
      <c r="H29" s="531"/>
      <c r="I29" s="531"/>
      <c r="J29" s="547"/>
      <c r="K29" s="531"/>
      <c r="L29" s="531"/>
    </row>
  </sheetData>
  <mergeCells count="28">
    <mergeCell ref="B2:D2"/>
    <mergeCell ref="H2:J2"/>
    <mergeCell ref="G5:I5"/>
    <mergeCell ref="G7:I7"/>
    <mergeCell ref="A9:J9"/>
    <mergeCell ref="A11:C11"/>
    <mergeCell ref="G13:J13"/>
    <mergeCell ref="G14:J14"/>
    <mergeCell ref="A16:J16"/>
    <mergeCell ref="A17:B17"/>
    <mergeCell ref="D17:I17"/>
    <mergeCell ref="A18:B18"/>
    <mergeCell ref="D18:G18"/>
    <mergeCell ref="A19:B19"/>
    <mergeCell ref="D19:G19"/>
    <mergeCell ref="A20:B20"/>
    <mergeCell ref="D20:G20"/>
    <mergeCell ref="D22:G22"/>
    <mergeCell ref="D23:G23"/>
    <mergeCell ref="D24:G24"/>
    <mergeCell ref="A25:B25"/>
    <mergeCell ref="D25:G25"/>
    <mergeCell ref="A26:B26"/>
    <mergeCell ref="D26:G26"/>
    <mergeCell ref="A27:B27"/>
    <mergeCell ref="D27:G27"/>
    <mergeCell ref="D28:F28"/>
    <mergeCell ref="D29:F29"/>
  </mergeCells>
  <phoneticPr fontId="3"/>
  <conditionalFormatting sqref="F2:H2">
    <cfRule type="cellIs" dxfId="9" priority="3" operator="between">
      <formula>"219/05/01"</formula>
      <formula>"219/12/31"</formula>
    </cfRule>
  </conditionalFormatting>
  <conditionalFormatting sqref="D20 C25:D26 D27">
    <cfRule type="cellIs" dxfId="8" priority="2" operator="between">
      <formula>43586</formula>
      <formula>43830</formula>
    </cfRule>
  </conditionalFormatting>
  <conditionalFormatting sqref="H26">
    <cfRule type="cellIs" dxfId="7" priority="1" operator="between">
      <formula>43586</formula>
      <formula>43830</formula>
    </cfRule>
  </conditionalFormatting>
  <dataValidations count="3">
    <dataValidation imeMode="off" allowBlank="1" showDropDown="0" showInputMessage="1" showErrorMessage="1" sqref="I12 F2:H2"/>
    <dataValidation imeMode="on" allowBlank="1" showDropDown="0" showInputMessage="1" showErrorMessage="1" sqref="G14:J14 G11:G12 I11"/>
    <dataValidation imeMode="fullKatakana" allowBlank="1" showDropDown="0" showInputMessage="1" showErrorMessage="1" sqref="G13:J13"/>
  </dataValidations>
  <printOptions horizontalCentered="1" verticalCentered="1"/>
  <pageMargins left="0.78740157480314943" right="0.39370078740157477" top="0.39370078740157477" bottom="0.39370078740157477" header="0" footer="0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B1:K33"/>
  <sheetViews>
    <sheetView view="pageBreakPreview" topLeftCell="A10" zoomScaleSheetLayoutView="100" workbookViewId="0">
      <selection activeCell="B11" sqref="B11"/>
    </sheetView>
  </sheetViews>
  <sheetFormatPr defaultRowHeight="24" customHeight="1"/>
  <cols>
    <col min="1" max="1" width="2.125" style="1" customWidth="1"/>
    <col min="2" max="2" width="10.25" style="1" customWidth="1"/>
    <col min="3" max="3" width="14.625" style="1" customWidth="1"/>
    <col min="4" max="4" width="7.375" style="1" customWidth="1"/>
    <col min="5" max="5" width="9.625" style="1" customWidth="1"/>
    <col min="6" max="6" width="17.625" style="1" customWidth="1"/>
    <col min="7" max="7" width="21.625" style="1" customWidth="1"/>
    <col min="8" max="8" width="3.625" style="1" customWidth="1"/>
    <col min="9" max="10" width="9" style="1" customWidth="1"/>
    <col min="11" max="11" width="3.5" style="1" bestFit="1" customWidth="1"/>
    <col min="12" max="16384" width="9" style="1" customWidth="1"/>
  </cols>
  <sheetData>
    <row r="1" spans="2:11" ht="15.95" customHeight="1">
      <c r="B1" s="3"/>
    </row>
    <row r="2" spans="2:11" s="3" customFormat="1" ht="15.95" customHeight="1">
      <c r="B2" s="3"/>
      <c r="C2" s="185"/>
      <c r="D2" s="185"/>
      <c r="E2" s="185"/>
      <c r="F2" s="185"/>
      <c r="G2" s="185"/>
      <c r="H2" s="3"/>
      <c r="I2" s="311" t="s">
        <v>322</v>
      </c>
      <c r="J2" s="603"/>
      <c r="K2" s="603" t="s">
        <v>321</v>
      </c>
    </row>
    <row r="3" spans="2:11" ht="9.75" customHeight="1">
      <c r="C3" s="471"/>
      <c r="D3" s="471"/>
      <c r="E3" s="471"/>
      <c r="F3" s="471"/>
      <c r="G3" s="471"/>
    </row>
    <row r="4" spans="2:11" ht="9.9499999999999993" customHeight="1"/>
    <row r="5" spans="2:11" ht="24.95" customHeight="1">
      <c r="G5" s="595" t="s">
        <v>69</v>
      </c>
    </row>
    <row r="6" spans="2:11" ht="24" customHeight="1">
      <c r="G6" s="311"/>
    </row>
    <row r="7" spans="2:11" ht="24" customHeight="1">
      <c r="B7" s="269" t="str">
        <f>"業　務　履　行　報　告　書　（　"&amp;DBCS(J2)&amp;"　月　分　）"</f>
        <v>業　務　履　行　報　告　書　（　　月　分　）</v>
      </c>
      <c r="C7" s="269"/>
      <c r="D7" s="269"/>
      <c r="E7" s="269"/>
      <c r="F7" s="269"/>
      <c r="G7" s="269"/>
    </row>
    <row r="8" spans="2:11" ht="24" customHeight="1">
      <c r="B8" s="269"/>
      <c r="C8" s="269"/>
      <c r="D8" s="269"/>
      <c r="E8" s="269"/>
      <c r="F8" s="269"/>
      <c r="G8" s="269"/>
    </row>
    <row r="9" spans="2:11" ht="21.95" customHeight="1">
      <c r="B9" s="572" t="s">
        <v>16</v>
      </c>
      <c r="C9" s="578" t="str">
        <f>IF(入力ｼｰﾄ!J20="",入力ｼｰﾄ!J19,入力ｼｰﾄ!J20)</f>
        <v>でまち　○○</v>
      </c>
      <c r="D9" s="187" t="s">
        <v>342</v>
      </c>
    </row>
    <row r="10" spans="2:11" ht="21.95" customHeight="1">
      <c r="B10" s="572"/>
      <c r="C10" s="578"/>
      <c r="D10" s="187"/>
    </row>
    <row r="11" spans="2:11" ht="21.95" customHeight="1">
      <c r="B11" s="267"/>
      <c r="C11" s="267"/>
      <c r="E11" s="195" t="s">
        <v>152</v>
      </c>
      <c r="F11" s="432" t="str">
        <f>入力ｼｰﾄ!J22</f>
        <v>株式会社□□コンサル</v>
      </c>
    </row>
    <row r="12" spans="2:11" ht="21.95" customHeight="1">
      <c r="E12" s="195" t="s">
        <v>166</v>
      </c>
      <c r="F12" s="592" t="str">
        <f>IF(入力ｼｰﾄ!J27="",入力ｼｰﾄ!J24,入力ｼｰﾄ!J27)</f>
        <v>はやし　○○</v>
      </c>
      <c r="H12" s="602"/>
    </row>
    <row r="13" spans="2:11" ht="21.95" customHeight="1">
      <c r="E13" s="590"/>
      <c r="F13" s="316"/>
      <c r="G13" s="316"/>
    </row>
    <row r="14" spans="2:11" ht="21.95" customHeight="1"/>
    <row r="15" spans="2:11" ht="30" customHeight="1">
      <c r="B15" s="282" t="s">
        <v>274</v>
      </c>
      <c r="C15" s="579" t="str">
        <f>入力ｼｰﾄ!E17</f>
        <v>市道○○線○○業務委託</v>
      </c>
      <c r="D15" s="586"/>
      <c r="E15" s="586"/>
      <c r="F15" s="586"/>
      <c r="G15" s="596"/>
    </row>
    <row r="16" spans="2:11" ht="30" customHeight="1">
      <c r="B16" s="282" t="s">
        <v>148</v>
      </c>
      <c r="C16" s="580">
        <f>+入力ｼｰﾄ!E21</f>
        <v>44657</v>
      </c>
      <c r="D16" s="587"/>
      <c r="E16" s="591" t="s">
        <v>65</v>
      </c>
      <c r="F16" s="593">
        <f>IF(入力ｼｰﾄ!E23="　",入力ｼｰﾄ!E22,入力ｼｰﾄ!E23)</f>
        <v>44895</v>
      </c>
      <c r="G16" s="597" t="s">
        <v>1</v>
      </c>
    </row>
    <row r="17" spans="2:10" ht="39.950000000000003" customHeight="1">
      <c r="B17" s="573" t="s">
        <v>57</v>
      </c>
      <c r="C17" s="581" t="s">
        <v>9</v>
      </c>
      <c r="D17" s="588"/>
      <c r="E17" s="280" t="s">
        <v>66</v>
      </c>
      <c r="F17" s="307"/>
      <c r="G17" s="573" t="s">
        <v>54</v>
      </c>
    </row>
    <row r="18" spans="2:10" ht="30" customHeight="1">
      <c r="B18" s="574" t="s">
        <v>127</v>
      </c>
      <c r="C18" s="582"/>
      <c r="D18" s="589"/>
      <c r="E18" s="582"/>
      <c r="F18" s="589"/>
      <c r="G18" s="598"/>
      <c r="J18" s="282" t="s">
        <v>275</v>
      </c>
    </row>
    <row r="19" spans="2:10" ht="30" customHeight="1">
      <c r="B19" s="574" t="s">
        <v>127</v>
      </c>
      <c r="C19" s="582"/>
      <c r="D19" s="589"/>
      <c r="E19" s="582"/>
      <c r="F19" s="589"/>
      <c r="G19" s="598"/>
      <c r="J19" s="282" t="s">
        <v>34</v>
      </c>
    </row>
    <row r="20" spans="2:10" ht="30" customHeight="1">
      <c r="B20" s="574" t="s">
        <v>127</v>
      </c>
      <c r="C20" s="582"/>
      <c r="D20" s="589"/>
      <c r="E20" s="582"/>
      <c r="F20" s="589"/>
      <c r="G20" s="598"/>
      <c r="J20" s="282" t="s">
        <v>169</v>
      </c>
    </row>
    <row r="21" spans="2:10" ht="30" customHeight="1">
      <c r="B21" s="574" t="s">
        <v>127</v>
      </c>
      <c r="C21" s="582"/>
      <c r="D21" s="589"/>
      <c r="E21" s="582"/>
      <c r="F21" s="589"/>
      <c r="G21" s="598"/>
      <c r="J21" s="282" t="s">
        <v>278</v>
      </c>
    </row>
    <row r="22" spans="2:10" ht="30" customHeight="1">
      <c r="B22" s="574" t="s">
        <v>127</v>
      </c>
      <c r="C22" s="582"/>
      <c r="D22" s="589"/>
      <c r="E22" s="582"/>
      <c r="F22" s="589"/>
      <c r="G22" s="598"/>
      <c r="J22" s="282" t="s">
        <v>279</v>
      </c>
    </row>
    <row r="23" spans="2:10" ht="30" customHeight="1">
      <c r="B23" s="574" t="s">
        <v>127</v>
      </c>
      <c r="C23" s="582"/>
      <c r="D23" s="589"/>
      <c r="E23" s="582"/>
      <c r="F23" s="589"/>
      <c r="G23" s="598"/>
      <c r="J23" s="282" t="s">
        <v>159</v>
      </c>
    </row>
    <row r="24" spans="2:10" ht="30" customHeight="1">
      <c r="B24" s="574" t="s">
        <v>127</v>
      </c>
      <c r="C24" s="582"/>
      <c r="D24" s="589"/>
      <c r="E24" s="582"/>
      <c r="F24" s="589"/>
      <c r="G24" s="598"/>
      <c r="J24" s="282" t="s">
        <v>237</v>
      </c>
    </row>
    <row r="25" spans="2:10" ht="30" customHeight="1">
      <c r="B25" s="574" t="s">
        <v>127</v>
      </c>
      <c r="C25" s="582"/>
      <c r="D25" s="589"/>
      <c r="E25" s="582"/>
      <c r="F25" s="589"/>
      <c r="G25" s="598"/>
      <c r="J25" s="282" t="s">
        <v>276</v>
      </c>
    </row>
    <row r="26" spans="2:10" ht="30" customHeight="1">
      <c r="B26" s="574" t="s">
        <v>127</v>
      </c>
      <c r="C26" s="582"/>
      <c r="D26" s="589"/>
      <c r="E26" s="582"/>
      <c r="F26" s="589"/>
      <c r="G26" s="598"/>
      <c r="J26" s="282" t="s">
        <v>282</v>
      </c>
    </row>
    <row r="27" spans="2:10" ht="30" customHeight="1">
      <c r="B27" s="574" t="s">
        <v>127</v>
      </c>
      <c r="C27" s="582"/>
      <c r="D27" s="589"/>
      <c r="E27" s="582"/>
      <c r="F27" s="589"/>
      <c r="G27" s="598"/>
      <c r="J27" s="282" t="s">
        <v>183</v>
      </c>
    </row>
    <row r="28" spans="2:10" ht="30" customHeight="1">
      <c r="B28" s="574" t="s">
        <v>127</v>
      </c>
      <c r="C28" s="582"/>
      <c r="D28" s="589"/>
      <c r="E28" s="582"/>
      <c r="F28" s="589"/>
      <c r="G28" s="598"/>
      <c r="J28" s="282" t="s">
        <v>87</v>
      </c>
    </row>
    <row r="29" spans="2:10" ht="30" customHeight="1">
      <c r="B29" s="574" t="s">
        <v>127</v>
      </c>
      <c r="C29" s="582"/>
      <c r="D29" s="589"/>
      <c r="E29" s="582"/>
      <c r="F29" s="589"/>
      <c r="G29" s="598"/>
      <c r="J29" s="282" t="s">
        <v>284</v>
      </c>
    </row>
    <row r="30" spans="2:10" ht="23.1" customHeight="1">
      <c r="B30" s="575" t="s">
        <v>59</v>
      </c>
      <c r="C30" s="583"/>
      <c r="D30" s="583"/>
      <c r="E30" s="583"/>
      <c r="F30" s="583"/>
      <c r="G30" s="599"/>
    </row>
    <row r="31" spans="2:10" ht="23.1" customHeight="1">
      <c r="B31" s="576"/>
      <c r="C31" s="584"/>
      <c r="D31" s="584"/>
      <c r="E31" s="584"/>
      <c r="F31" s="584"/>
      <c r="G31" s="600"/>
    </row>
    <row r="32" spans="2:10" ht="23.1" customHeight="1">
      <c r="B32" s="577"/>
      <c r="C32" s="585"/>
      <c r="D32" s="585"/>
      <c r="E32" s="585"/>
      <c r="F32" s="585"/>
      <c r="G32" s="601"/>
    </row>
    <row r="33" spans="6:7" ht="7.5" customHeight="1">
      <c r="F33" s="594"/>
      <c r="G33" s="594"/>
    </row>
  </sheetData>
  <mergeCells count="32">
    <mergeCell ref="B7:G7"/>
    <mergeCell ref="F13:G13"/>
    <mergeCell ref="C15:G15"/>
    <mergeCell ref="C16:D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F33:G33"/>
    <mergeCell ref="B30:G32"/>
  </mergeCells>
  <phoneticPr fontId="3"/>
  <conditionalFormatting sqref="G5">
    <cfRule type="cellIs" dxfId="6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B18:F29 J2 G5"/>
    <dataValidation imeMode="on" allowBlank="1" showDropDown="0" showInputMessage="1" showErrorMessage="1" sqref="B30:G32 G18:G29"/>
  </dataValidations>
  <printOptions horizontalCentered="1"/>
  <pageMargins left="0.98425196850393681" right="0.39370078740157483" top="0.59055118110236227" bottom="0.78740157480314965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B1:T55"/>
  <sheetViews>
    <sheetView view="pageBreakPreview" zoomScaleSheetLayoutView="100" workbookViewId="0">
      <selection activeCell="C8" sqref="C8"/>
    </sheetView>
  </sheetViews>
  <sheetFormatPr defaultRowHeight="18" customHeight="1"/>
  <cols>
    <col min="1" max="1" width="4.625" style="3" customWidth="1"/>
    <col min="2" max="9" width="9.625" style="3" customWidth="1"/>
    <col min="10" max="10" width="4.625" style="3" customWidth="1"/>
    <col min="11" max="11" width="10.125" style="3" customWidth="1"/>
    <col min="12" max="12" width="3.75" style="3" customWidth="1"/>
    <col min="13" max="13" width="3.5" style="3" bestFit="1" customWidth="1"/>
    <col min="14" max="16384" width="9" style="3" customWidth="1"/>
  </cols>
  <sheetData>
    <row r="1" spans="2:20" s="267" customFormat="1" ht="18" customHeight="1">
      <c r="B1" s="270"/>
      <c r="C1" s="270"/>
    </row>
    <row r="2" spans="2:20" s="267" customFormat="1" ht="18" customHeight="1">
      <c r="B2" s="270"/>
      <c r="C2" s="270"/>
      <c r="K2" s="311" t="s">
        <v>298</v>
      </c>
      <c r="L2" s="603"/>
      <c r="M2" s="603" t="s">
        <v>12</v>
      </c>
    </row>
    <row r="3" spans="2:20" s="267" customFormat="1" ht="18" customHeight="1">
      <c r="H3" s="209" t="s">
        <v>281</v>
      </c>
      <c r="I3" s="209"/>
    </row>
    <row r="4" spans="2:20" s="267" customFormat="1" ht="18" customHeight="1"/>
    <row r="5" spans="2:20" s="267" customFormat="1" ht="18" customHeight="1">
      <c r="B5" s="206" t="str">
        <f>IF(入力ｼｰﾄ!J20="","監督員　"&amp;入力ｼｰﾄ!J19&amp;"　様","監督員　"&amp;入力ｼｰﾄ!J20&amp;"　様")</f>
        <v>監督員　でまち　○○　様</v>
      </c>
      <c r="C5" s="96"/>
      <c r="L5" s="206"/>
      <c r="M5" s="96"/>
    </row>
    <row r="6" spans="2:20" s="267" customFormat="1" ht="18" customHeight="1"/>
    <row r="7" spans="2:20" s="267" customFormat="1" ht="18" customHeight="1">
      <c r="F7" s="195" t="s">
        <v>156</v>
      </c>
      <c r="G7" s="614" t="str">
        <f>入力ｼｰﾄ!J22</f>
        <v>株式会社□□コンサル</v>
      </c>
      <c r="I7" s="526"/>
      <c r="J7" s="526"/>
      <c r="K7" s="380"/>
      <c r="L7" s="380"/>
      <c r="M7" s="380"/>
      <c r="P7" s="186"/>
      <c r="R7" s="622"/>
      <c r="S7" s="602"/>
      <c r="T7" s="602"/>
    </row>
    <row r="8" spans="2:20" s="267" customFormat="1" ht="18" customHeight="1">
      <c r="F8" s="195" t="s">
        <v>166</v>
      </c>
      <c r="G8" s="432" t="str">
        <f>IF(入力ｼｰﾄ!J27="",入力ｼｰﾄ!J24,入力ｼｰﾄ!J27)</f>
        <v>はやし　○○</v>
      </c>
      <c r="I8" s="187"/>
      <c r="P8" s="186"/>
      <c r="R8" s="484"/>
      <c r="S8" s="484"/>
    </row>
    <row r="9" spans="2:20" s="267" customFormat="1" ht="18" customHeight="1"/>
    <row r="10" spans="2:20" s="267" customFormat="1" ht="18" customHeight="1"/>
    <row r="11" spans="2:20" s="267" customFormat="1" ht="20.100000000000001" customHeight="1">
      <c r="B11" s="269" t="str">
        <f>"業務段階確認申出書　(第　"&amp;DBCS(L2)&amp;"　回）"</f>
        <v>業務段階確認申出書　(第　　回）</v>
      </c>
      <c r="C11" s="269"/>
      <c r="D11" s="269"/>
      <c r="E11" s="269"/>
      <c r="F11" s="269"/>
      <c r="G11" s="269"/>
      <c r="H11" s="269"/>
      <c r="I11" s="269"/>
      <c r="L11" s="269"/>
      <c r="M11" s="269"/>
      <c r="N11" s="269"/>
      <c r="O11" s="269"/>
      <c r="P11" s="269"/>
      <c r="Q11" s="269"/>
      <c r="R11" s="269"/>
      <c r="S11" s="269"/>
    </row>
    <row r="12" spans="2:20" s="267" customFormat="1" ht="18" customHeight="1"/>
    <row r="13" spans="2:20" s="267" customFormat="1" ht="18" customHeight="1"/>
    <row r="14" spans="2:20" s="267" customFormat="1" ht="18" customHeight="1">
      <c r="B14" s="267" t="s">
        <v>154</v>
      </c>
      <c r="D14" s="431" t="str">
        <f>入力ｼｰﾄ!E17</f>
        <v>市道○○線○○業務委託</v>
      </c>
      <c r="E14" s="484"/>
      <c r="F14" s="484"/>
      <c r="G14" s="484"/>
      <c r="I14" s="484"/>
      <c r="J14" s="484"/>
      <c r="N14" s="484"/>
      <c r="O14" s="484"/>
      <c r="P14" s="484"/>
      <c r="Q14" s="484"/>
      <c r="R14" s="484"/>
      <c r="S14" s="484"/>
      <c r="T14" s="484"/>
    </row>
    <row r="15" spans="2:20" s="267" customFormat="1" ht="18" customHeight="1">
      <c r="D15" s="611"/>
      <c r="E15" s="611"/>
      <c r="F15" s="611"/>
      <c r="G15" s="186"/>
      <c r="H15" s="186"/>
      <c r="I15" s="186"/>
      <c r="N15" s="611"/>
      <c r="O15" s="611"/>
      <c r="P15" s="611"/>
      <c r="Q15" s="186"/>
      <c r="R15" s="186"/>
      <c r="S15" s="186"/>
    </row>
    <row r="16" spans="2:20" s="267" customFormat="1" ht="18" customHeight="1">
      <c r="B16" s="267" t="s">
        <v>350</v>
      </c>
      <c r="D16" s="431" t="str">
        <f>入力ｼｰﾄ!E18&amp;"　地内"</f>
        <v>砺波市　庄川町○外　地内</v>
      </c>
      <c r="E16" s="602"/>
      <c r="F16" s="602"/>
      <c r="G16" s="602"/>
      <c r="I16" s="3"/>
      <c r="J16" s="3"/>
      <c r="N16" s="484"/>
      <c r="O16" s="602"/>
      <c r="P16" s="602"/>
      <c r="Q16" s="602"/>
      <c r="R16" s="3"/>
      <c r="S16" s="3"/>
      <c r="T16" s="3"/>
    </row>
    <row r="17" spans="2:18" s="267" customFormat="1" ht="18" customHeight="1">
      <c r="D17" s="611"/>
      <c r="E17" s="611"/>
      <c r="F17" s="611"/>
      <c r="N17" s="611"/>
      <c r="O17" s="611"/>
      <c r="P17" s="611"/>
    </row>
    <row r="18" spans="2:18" s="267" customFormat="1" ht="18" customHeight="1">
      <c r="B18" s="267" t="s">
        <v>295</v>
      </c>
      <c r="D18" s="612">
        <f>IF(入力ｼｰﾄ!E26="",入力ｼｰﾄ!E25,入力ｼｰﾄ!E26)</f>
        <v>1200000</v>
      </c>
      <c r="E18" s="612"/>
      <c r="F18" s="612"/>
      <c r="N18" s="621"/>
      <c r="O18" s="621"/>
      <c r="P18" s="621"/>
    </row>
    <row r="19" spans="2:18" s="267" customFormat="1" ht="18" customHeight="1">
      <c r="D19" s="611"/>
      <c r="E19" s="611"/>
      <c r="F19" s="611"/>
      <c r="N19" s="611"/>
      <c r="O19" s="611"/>
      <c r="P19" s="611"/>
    </row>
    <row r="20" spans="2:18" s="267" customFormat="1" ht="18" customHeight="1">
      <c r="B20" s="267" t="s">
        <v>40</v>
      </c>
      <c r="D20" s="435">
        <f>入力ｼｰﾄ!E19</f>
        <v>44656</v>
      </c>
      <c r="E20" s="435"/>
      <c r="F20" s="435"/>
      <c r="G20" s="445"/>
      <c r="Q20" s="445"/>
    </row>
    <row r="21" spans="2:18" s="267" customFormat="1" ht="18" customHeight="1">
      <c r="D21" s="613"/>
      <c r="E21" s="611"/>
      <c r="F21" s="613"/>
      <c r="G21" s="445"/>
      <c r="N21" s="613"/>
      <c r="O21" s="611"/>
      <c r="P21" s="613"/>
      <c r="Q21" s="445"/>
    </row>
    <row r="22" spans="2:18" s="267" customFormat="1" ht="18" customHeight="1">
      <c r="B22" s="267" t="s">
        <v>24</v>
      </c>
      <c r="D22" s="435">
        <f>入力ｼｰﾄ!E21</f>
        <v>44657</v>
      </c>
      <c r="E22" s="435"/>
      <c r="F22" s="435"/>
      <c r="G22" s="445" t="s">
        <v>65</v>
      </c>
      <c r="H22" s="195"/>
      <c r="N22" s="435"/>
      <c r="O22" s="435"/>
      <c r="P22" s="435"/>
      <c r="Q22" s="445"/>
      <c r="R22" s="195"/>
    </row>
    <row r="23" spans="2:18" s="267" customFormat="1" ht="18" customHeight="1">
      <c r="D23" s="435">
        <f>IF(入力ｼｰﾄ!E23="",入力ｼｰﾄ!E22,入力ｼｰﾄ!E23)</f>
        <v>44895</v>
      </c>
      <c r="E23" s="435"/>
      <c r="F23" s="435"/>
      <c r="G23" s="445" t="s">
        <v>1</v>
      </c>
      <c r="H23" s="195"/>
      <c r="N23" s="435"/>
      <c r="O23" s="435"/>
      <c r="P23" s="435"/>
      <c r="Q23" s="445"/>
      <c r="R23" s="195"/>
    </row>
    <row r="24" spans="2:18" s="267" customFormat="1" ht="18" customHeight="1">
      <c r="D24" s="611"/>
      <c r="E24" s="611"/>
      <c r="F24" s="611"/>
      <c r="N24" s="611"/>
      <c r="O24" s="611"/>
      <c r="P24" s="611"/>
    </row>
    <row r="25" spans="2:18" s="267" customFormat="1" ht="18" customHeight="1">
      <c r="B25" s="267" t="s">
        <v>42</v>
      </c>
    </row>
    <row r="26" spans="2:18" s="267" customFormat="1" ht="18" customHeight="1">
      <c r="B26" s="604" t="s">
        <v>140</v>
      </c>
      <c r="C26" s="608"/>
      <c r="D26" s="604" t="s">
        <v>50</v>
      </c>
      <c r="E26" s="608"/>
      <c r="F26" s="604" t="s">
        <v>129</v>
      </c>
      <c r="G26" s="608"/>
      <c r="H26" s="615" t="s">
        <v>131</v>
      </c>
      <c r="I26" s="617"/>
    </row>
    <row r="27" spans="2:18" s="267" customFormat="1" ht="18" customHeight="1">
      <c r="B27" s="605"/>
      <c r="C27" s="609"/>
      <c r="D27" s="605"/>
      <c r="E27" s="609"/>
      <c r="F27" s="605"/>
      <c r="G27" s="609"/>
      <c r="H27" s="616"/>
      <c r="I27" s="618"/>
    </row>
    <row r="28" spans="2:18" s="267" customFormat="1" ht="18" customHeight="1">
      <c r="B28" s="606"/>
      <c r="D28" s="606"/>
      <c r="F28" s="606"/>
      <c r="H28" s="606"/>
      <c r="I28" s="619"/>
    </row>
    <row r="29" spans="2:18" s="267" customFormat="1" ht="18" customHeight="1">
      <c r="B29" s="606"/>
      <c r="D29" s="606"/>
      <c r="F29" s="606"/>
      <c r="H29" s="606"/>
      <c r="I29" s="619"/>
    </row>
    <row r="30" spans="2:18" s="267" customFormat="1" ht="18" customHeight="1">
      <c r="B30" s="606"/>
      <c r="D30" s="606"/>
      <c r="F30" s="606"/>
      <c r="H30" s="606"/>
      <c r="I30" s="619"/>
    </row>
    <row r="31" spans="2:18" s="267" customFormat="1" ht="18" customHeight="1">
      <c r="B31" s="606"/>
      <c r="D31" s="606"/>
      <c r="F31" s="606"/>
      <c r="H31" s="606"/>
      <c r="I31" s="619"/>
    </row>
    <row r="32" spans="2:18" s="267" customFormat="1" ht="18" customHeight="1">
      <c r="B32" s="606"/>
      <c r="D32" s="606"/>
      <c r="F32" s="606"/>
      <c r="H32" s="606"/>
      <c r="I32" s="619"/>
    </row>
    <row r="33" spans="2:9" s="267" customFormat="1" ht="18" customHeight="1">
      <c r="B33" s="606"/>
      <c r="D33" s="606"/>
      <c r="F33" s="606"/>
      <c r="H33" s="606"/>
      <c r="I33" s="619"/>
    </row>
    <row r="34" spans="2:9" s="267" customFormat="1" ht="18" customHeight="1">
      <c r="B34" s="606"/>
      <c r="D34" s="606"/>
      <c r="F34" s="606"/>
      <c r="H34" s="606"/>
      <c r="I34" s="619"/>
    </row>
    <row r="35" spans="2:9" s="267" customFormat="1" ht="18" customHeight="1">
      <c r="B35" s="606"/>
      <c r="D35" s="606"/>
      <c r="F35" s="606"/>
      <c r="H35" s="606"/>
      <c r="I35" s="619"/>
    </row>
    <row r="36" spans="2:9" s="267" customFormat="1" ht="18" customHeight="1">
      <c r="B36" s="606"/>
      <c r="D36" s="606"/>
      <c r="F36" s="606"/>
      <c r="H36" s="606"/>
      <c r="I36" s="619"/>
    </row>
    <row r="37" spans="2:9" s="267" customFormat="1" ht="18" customHeight="1">
      <c r="B37" s="606"/>
      <c r="D37" s="606"/>
      <c r="F37" s="606"/>
      <c r="H37" s="606"/>
      <c r="I37" s="619"/>
    </row>
    <row r="38" spans="2:9" s="267" customFormat="1" ht="18" customHeight="1">
      <c r="B38" s="606"/>
      <c r="D38" s="606"/>
      <c r="F38" s="606"/>
      <c r="H38" s="606"/>
      <c r="I38" s="619"/>
    </row>
    <row r="39" spans="2:9" s="267" customFormat="1" ht="18" customHeight="1">
      <c r="B39" s="606"/>
      <c r="D39" s="606"/>
      <c r="F39" s="606"/>
      <c r="H39" s="606"/>
      <c r="I39" s="619"/>
    </row>
    <row r="40" spans="2:9" s="267" customFormat="1" ht="18" customHeight="1">
      <c r="B40" s="607"/>
      <c r="C40" s="610"/>
      <c r="D40" s="607"/>
      <c r="E40" s="610"/>
      <c r="F40" s="607"/>
      <c r="G40" s="610"/>
      <c r="H40" s="607"/>
      <c r="I40" s="620"/>
    </row>
    <row r="41" spans="2:9" s="267" customFormat="1" ht="18" customHeight="1"/>
    <row r="42" spans="2:9" s="267" customFormat="1" ht="18" customHeight="1">
      <c r="B42" s="267" t="s">
        <v>2</v>
      </c>
      <c r="E42" s="209" t="s">
        <v>173</v>
      </c>
      <c r="F42" s="209"/>
    </row>
    <row r="43" spans="2:9" s="267" customFormat="1" ht="18" customHeight="1"/>
    <row r="44" spans="2:9" s="267" customFormat="1" ht="18" customHeight="1"/>
    <row r="45" spans="2:9" s="267" customFormat="1" ht="18" customHeight="1">
      <c r="F45" s="444"/>
    </row>
    <row r="46" spans="2:9" s="267" customFormat="1" ht="18" customHeight="1"/>
    <row r="47" spans="2:9" s="267" customFormat="1" ht="18" customHeight="1"/>
    <row r="48" spans="2:9" s="267" customFormat="1" ht="18" customHeight="1"/>
    <row r="49" s="267" customFormat="1" ht="18" customHeight="1"/>
    <row r="50" s="267" customFormat="1" ht="18" customHeight="1"/>
    <row r="51" s="267" customFormat="1" ht="18" customHeight="1"/>
    <row r="52" s="267" customFormat="1" ht="18" customHeight="1"/>
    <row r="53" s="267" customFormat="1" ht="18" customHeight="1"/>
    <row r="54" s="267" customFormat="1" ht="18" customHeight="1"/>
    <row r="55" s="267" customFormat="1" ht="18" customHeight="1"/>
  </sheetData>
  <mergeCells count="19">
    <mergeCell ref="H3:I3"/>
    <mergeCell ref="R7:T7"/>
    <mergeCell ref="R8:S8"/>
    <mergeCell ref="B11:I11"/>
    <mergeCell ref="L11:S11"/>
    <mergeCell ref="N14:T14"/>
    <mergeCell ref="N16:Q16"/>
    <mergeCell ref="D18:F18"/>
    <mergeCell ref="N18:P18"/>
    <mergeCell ref="D20:F20"/>
    <mergeCell ref="D22:F22"/>
    <mergeCell ref="N22:P22"/>
    <mergeCell ref="D23:F23"/>
    <mergeCell ref="N23:P23"/>
    <mergeCell ref="E42:F42"/>
    <mergeCell ref="B26:C27"/>
    <mergeCell ref="D26:E27"/>
    <mergeCell ref="F26:G27"/>
    <mergeCell ref="H26:I27"/>
  </mergeCells>
  <phoneticPr fontId="3"/>
  <conditionalFormatting sqref="H3:I3">
    <cfRule type="cellIs" dxfId="5" priority="2" operator="between">
      <formula>43586</formula>
      <formula>43830</formula>
    </cfRule>
  </conditionalFormatting>
  <conditionalFormatting sqref="D20:F20 D22:F23 E42:F42">
    <cfRule type="cellIs" dxfId="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E42:F42 L2 H3:I3 D28:D40 F28:F40 H28:H40"/>
    <dataValidation imeMode="on" allowBlank="1" showDropDown="0" showInputMessage="1" showErrorMessage="1" sqref="E28:E40 G28:G40 I28:I40 B28:C40"/>
  </dataValidations>
  <pageMargins left="0.98425196850393681" right="0.39370078740157483" top="0.59055118110236227" bottom="0.78740157480314965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B1:M26"/>
  <sheetViews>
    <sheetView view="pageBreakPreview" zoomScaleNormal="40" zoomScaleSheetLayoutView="100" workbookViewId="0">
      <selection activeCell="B10" sqref="B10:I10"/>
    </sheetView>
  </sheetViews>
  <sheetFormatPr defaultColWidth="14.625" defaultRowHeight="39.950000000000003" customHeight="1"/>
  <cols>
    <col min="1" max="1" width="2.625" style="267" customWidth="1"/>
    <col min="2" max="2" width="10.75" style="267" customWidth="1"/>
    <col min="3" max="3" width="16.625" style="267" customWidth="1"/>
    <col min="4" max="4" width="12" style="267" customWidth="1"/>
    <col min="5" max="5" width="10.125" style="267" customWidth="1"/>
    <col min="6" max="6" width="8" style="267" customWidth="1"/>
    <col min="7" max="7" width="4.375" style="267" customWidth="1"/>
    <col min="8" max="8" width="17.875" style="267" customWidth="1"/>
    <col min="9" max="9" width="4.875" style="487" customWidth="1"/>
    <col min="10" max="10" width="1.875" style="267" customWidth="1"/>
    <col min="11" max="16384" width="14.625" style="267"/>
  </cols>
  <sheetData>
    <row r="1" spans="2:13" ht="20.100000000000001" customHeight="1">
      <c r="B1" s="430"/>
      <c r="C1" s="430"/>
    </row>
    <row r="2" spans="2:13" ht="39.950000000000003" customHeight="1">
      <c r="C2" s="494"/>
      <c r="D2" s="494"/>
      <c r="E2" s="494"/>
      <c r="F2" s="523" t="s">
        <v>69</v>
      </c>
      <c r="G2" s="523"/>
      <c r="H2" s="523"/>
      <c r="I2" s="523"/>
      <c r="K2" s="553"/>
    </row>
    <row r="3" spans="2:13" ht="18" customHeight="1">
      <c r="B3" s="572" t="s">
        <v>306</v>
      </c>
      <c r="C3" s="526" t="str">
        <f>IF(入力ｼｰﾄ!J20="",入力ｼｰﾄ!J19,入力ｼｰﾄ!J20)&amp;"　様"</f>
        <v>でまち　○○　様</v>
      </c>
      <c r="D3" s="188"/>
      <c r="I3" s="267"/>
      <c r="L3" s="526"/>
      <c r="M3" s="96"/>
    </row>
    <row r="4" spans="2:13" ht="15" customHeight="1">
      <c r="D4" s="624"/>
      <c r="E4" s="624"/>
      <c r="F4" s="624"/>
      <c r="G4" s="624"/>
      <c r="H4" s="624"/>
      <c r="I4" s="540"/>
    </row>
    <row r="5" spans="2:13" ht="21.95" customHeight="1">
      <c r="D5" s="520" t="s">
        <v>72</v>
      </c>
      <c r="E5" s="497" t="s">
        <v>29</v>
      </c>
      <c r="F5" s="526" t="str">
        <f>入力ｼｰﾄ!J21</f>
        <v>砺波市□□□</v>
      </c>
      <c r="G5" s="633"/>
      <c r="H5" s="602"/>
      <c r="I5" s="540"/>
    </row>
    <row r="6" spans="2:13" ht="21.95" customHeight="1">
      <c r="E6" s="497" t="s">
        <v>13</v>
      </c>
      <c r="F6" s="526" t="str">
        <f>入力ｼｰﾄ!J22</f>
        <v>株式会社□□コンサル</v>
      </c>
      <c r="G6" s="633"/>
      <c r="H6" s="602"/>
      <c r="I6" s="540"/>
    </row>
    <row r="7" spans="2:13" ht="21.95" customHeight="1">
      <c r="E7" s="498"/>
      <c r="F7" s="526" t="str">
        <f>入力ｼｰﾄ!J23</f>
        <v>代表取締役社長　□□□□</v>
      </c>
      <c r="G7" s="526"/>
      <c r="H7" s="3"/>
      <c r="I7" s="540"/>
      <c r="J7" s="510"/>
    </row>
    <row r="8" spans="2:13" ht="15" customHeight="1">
      <c r="C8" s="495"/>
      <c r="D8" s="521"/>
      <c r="E8" s="188"/>
      <c r="F8" s="510"/>
      <c r="G8" s="510"/>
      <c r="H8" s="510"/>
      <c r="I8" s="542"/>
      <c r="J8" s="510"/>
    </row>
    <row r="9" spans="2:13" ht="39.950000000000003" customHeight="1">
      <c r="B9" s="623" t="s">
        <v>223</v>
      </c>
      <c r="C9" s="623"/>
      <c r="D9" s="623"/>
      <c r="E9" s="623"/>
      <c r="F9" s="623"/>
      <c r="G9" s="623"/>
      <c r="H9" s="623"/>
      <c r="I9" s="623"/>
      <c r="J9" s="191"/>
      <c r="K9" s="191"/>
      <c r="L9" s="191"/>
    </row>
    <row r="10" spans="2:13" ht="39.950000000000003" customHeight="1">
      <c r="B10" s="337"/>
      <c r="C10" s="337"/>
      <c r="D10" s="337"/>
      <c r="E10" s="337"/>
      <c r="F10" s="337"/>
      <c r="G10" s="337"/>
      <c r="H10" s="337"/>
      <c r="I10" s="337"/>
    </row>
    <row r="11" spans="2:13" ht="21.95" customHeight="1">
      <c r="B11" s="429">
        <f>入力ｼｰﾄ!E19</f>
        <v>44656</v>
      </c>
      <c r="C11" s="429"/>
      <c r="D11" s="428" t="s">
        <v>267</v>
      </c>
      <c r="I11" s="96"/>
      <c r="J11" s="33"/>
    </row>
    <row r="12" spans="2:13" ht="21.95" customHeight="1">
      <c r="B12" s="428" t="s">
        <v>268</v>
      </c>
      <c r="I12" s="267"/>
    </row>
    <row r="13" spans="2:13" ht="39.950000000000003" customHeight="1">
      <c r="B13" s="191"/>
      <c r="C13" s="191"/>
      <c r="D13" s="191"/>
      <c r="E13" s="191"/>
      <c r="F13" s="191"/>
      <c r="G13" s="191"/>
      <c r="H13" s="191"/>
      <c r="I13" s="191"/>
    </row>
    <row r="14" spans="2:13" ht="39.950000000000003" customHeight="1">
      <c r="B14" s="188" t="s">
        <v>22</v>
      </c>
      <c r="C14" s="188"/>
      <c r="D14" s="188"/>
      <c r="E14" s="188"/>
      <c r="F14" s="188"/>
      <c r="G14" s="188"/>
      <c r="H14" s="188"/>
      <c r="I14" s="188"/>
    </row>
    <row r="15" spans="2:13" ht="53.25" customHeight="1">
      <c r="B15" s="493" t="s">
        <v>154</v>
      </c>
      <c r="C15" s="493"/>
      <c r="D15" s="625" t="str">
        <f>入力ｼｰﾄ!E17</f>
        <v>市道○○線○○業務委託</v>
      </c>
      <c r="E15" s="629"/>
      <c r="F15" s="629"/>
      <c r="G15" s="629"/>
      <c r="H15" s="629"/>
      <c r="I15" s="526"/>
    </row>
    <row r="16" spans="2:13" ht="53.25" customHeight="1">
      <c r="B16" s="493" t="s">
        <v>350</v>
      </c>
      <c r="C16" s="493"/>
      <c r="D16" s="215" t="str">
        <f>入力ｼｰﾄ!E18&amp;"　地内"</f>
        <v>砺波市　庄川町○外　地内</v>
      </c>
      <c r="E16" s="215"/>
      <c r="F16" s="215"/>
      <c r="G16" s="215"/>
      <c r="H16" s="215"/>
      <c r="I16" s="614"/>
      <c r="J16" s="640"/>
      <c r="K16" s="640"/>
    </row>
    <row r="17" spans="2:12" ht="53.25" customHeight="1">
      <c r="B17" s="493" t="s">
        <v>149</v>
      </c>
      <c r="C17" s="493"/>
      <c r="D17" s="626">
        <f>IF(入力ｼｰﾄ!E25="","　　　　　　　円",IF(入力ｼｰﾄ!E26="",入力ｼｰﾄ!E25,入力ｼｰﾄ!E26))</f>
        <v>1200000</v>
      </c>
      <c r="E17" s="630"/>
      <c r="F17" s="630"/>
      <c r="G17" s="634"/>
      <c r="H17" s="634"/>
      <c r="I17" s="637"/>
      <c r="J17" s="640"/>
      <c r="K17" s="640"/>
    </row>
    <row r="18" spans="2:12" ht="53.25" customHeight="1">
      <c r="B18" s="493" t="s">
        <v>269</v>
      </c>
      <c r="C18" s="493"/>
      <c r="D18" s="627" t="str">
        <f>入力ｼｰﾄ!J24</f>
        <v>しょうげ　○○</v>
      </c>
      <c r="E18" s="627"/>
      <c r="F18" s="627"/>
      <c r="G18" s="635"/>
      <c r="H18" s="635"/>
      <c r="I18" s="638"/>
      <c r="J18" s="531"/>
      <c r="K18" s="531"/>
    </row>
    <row r="19" spans="2:12" ht="53.25" customHeight="1">
      <c r="B19" s="493" t="s">
        <v>270</v>
      </c>
      <c r="C19" s="493"/>
      <c r="D19" s="628"/>
      <c r="E19" s="628"/>
      <c r="F19" s="628"/>
      <c r="G19" s="188"/>
      <c r="H19" s="636"/>
      <c r="I19" s="639"/>
      <c r="J19" s="641"/>
      <c r="K19" s="640"/>
    </row>
    <row r="20" spans="2:12" ht="35.1" customHeight="1">
      <c r="B20" s="493"/>
      <c r="C20" s="493"/>
      <c r="D20" s="627"/>
      <c r="E20" s="627"/>
      <c r="F20" s="627"/>
      <c r="I20" s="428"/>
      <c r="K20" s="632"/>
      <c r="L20" s="632"/>
    </row>
    <row r="21" spans="2:12" ht="35.1" customHeight="1">
      <c r="B21" s="493"/>
      <c r="C21" s="493"/>
      <c r="D21" s="507"/>
      <c r="E21" s="631"/>
      <c r="F21" s="632"/>
      <c r="G21" s="531"/>
      <c r="H21" s="531"/>
      <c r="I21" s="547"/>
      <c r="J21" s="531"/>
      <c r="K21" s="531"/>
    </row>
    <row r="22" spans="2:12" ht="35.1" customHeight="1">
      <c r="B22" s="493"/>
      <c r="C22" s="493"/>
      <c r="D22" s="507"/>
      <c r="E22" s="519"/>
      <c r="F22" s="519"/>
      <c r="G22" s="531"/>
      <c r="H22" s="531"/>
      <c r="I22" s="547"/>
      <c r="J22" s="531"/>
      <c r="K22" s="531"/>
    </row>
    <row r="23" spans="2:12" ht="35.1" customHeight="1">
      <c r="B23" s="493"/>
      <c r="C23" s="493"/>
      <c r="D23" s="507"/>
      <c r="E23" s="519"/>
      <c r="F23" s="519"/>
      <c r="G23" s="531"/>
      <c r="H23" s="531"/>
      <c r="I23" s="547"/>
      <c r="J23" s="531"/>
      <c r="K23" s="531"/>
    </row>
    <row r="24" spans="2:12" ht="35.1" customHeight="1">
      <c r="B24" s="493"/>
      <c r="C24" s="493"/>
      <c r="D24" s="507"/>
      <c r="E24" s="519"/>
      <c r="F24" s="519"/>
      <c r="G24" s="531"/>
      <c r="H24" s="531"/>
      <c r="I24" s="547"/>
      <c r="J24" s="531"/>
      <c r="K24" s="531"/>
    </row>
    <row r="25" spans="2:12" ht="35.1" customHeight="1">
      <c r="B25" s="493"/>
      <c r="C25" s="493"/>
      <c r="D25" s="507"/>
      <c r="E25" s="519"/>
      <c r="F25" s="519"/>
      <c r="G25" s="531"/>
      <c r="H25" s="531"/>
      <c r="I25" s="547"/>
      <c r="J25" s="531"/>
      <c r="K25" s="531"/>
    </row>
    <row r="26" spans="2:12" ht="35.1" customHeight="1">
      <c r="C26" s="495"/>
      <c r="F26" s="456"/>
      <c r="G26" s="456"/>
      <c r="H26" s="456"/>
    </row>
  </sheetData>
  <mergeCells count="16">
    <mergeCell ref="C2:E2"/>
    <mergeCell ref="F2:I2"/>
    <mergeCell ref="B9:I9"/>
    <mergeCell ref="B10:I10"/>
    <mergeCell ref="B11:C11"/>
    <mergeCell ref="B13:I13"/>
    <mergeCell ref="B14:I14"/>
    <mergeCell ref="B15:C15"/>
    <mergeCell ref="D15:H15"/>
    <mergeCell ref="B16:C16"/>
    <mergeCell ref="D16:H16"/>
    <mergeCell ref="B17:C17"/>
    <mergeCell ref="D17:F17"/>
    <mergeCell ref="B18:C18"/>
    <mergeCell ref="D18:F18"/>
    <mergeCell ref="F26:G26"/>
  </mergeCells>
  <phoneticPr fontId="3"/>
  <conditionalFormatting sqref="F2:I2">
    <cfRule type="cellIs" dxfId="3" priority="2" operator="between">
      <formula>43586</formula>
      <formula>43830</formula>
    </cfRule>
  </conditionalFormatting>
  <conditionalFormatting sqref="B11:C11">
    <cfRule type="cellIs" dxfId="2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F2:I2"/>
  </dataValidations>
  <printOptions horizontalCentered="1" verticalCentered="1"/>
  <pageMargins left="0.98425196850393681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2"/>
  <sheetViews>
    <sheetView view="pageBreakPreview" zoomScaleSheetLayoutView="100" workbookViewId="0">
      <selection activeCell="B1" sqref="B1"/>
    </sheetView>
  </sheetViews>
  <sheetFormatPr defaultRowHeight="13.5"/>
  <cols>
    <col min="1" max="1" width="2.875" customWidth="1"/>
    <col min="2" max="2" width="3.625" customWidth="1"/>
    <col min="3" max="4" width="10.625" customWidth="1"/>
    <col min="5" max="5" width="3.625" customWidth="1"/>
    <col min="6" max="8" width="10.625" customWidth="1"/>
    <col min="9" max="9" width="9.125" customWidth="1"/>
    <col min="11" max="11" width="2.875" customWidth="1"/>
  </cols>
  <sheetData>
    <row r="1" spans="2:11" s="127" customFormat="1" ht="30" customHeight="1">
      <c r="B1" s="130"/>
      <c r="C1" s="130"/>
      <c r="D1" s="130"/>
      <c r="E1" s="130"/>
      <c r="F1" s="130"/>
      <c r="G1" s="130"/>
      <c r="H1" s="130"/>
      <c r="I1" s="156">
        <f>入力ｼｰﾄ!E24</f>
        <v>44657</v>
      </c>
      <c r="J1" s="156"/>
      <c r="K1" s="156"/>
    </row>
    <row r="2" spans="2:11" s="127" customFormat="1" ht="30" customHeight="1">
      <c r="B2" s="130"/>
      <c r="C2" s="130"/>
      <c r="D2" s="130"/>
      <c r="E2" s="130"/>
      <c r="F2" s="130"/>
      <c r="G2" s="130"/>
      <c r="H2" s="130"/>
      <c r="I2" s="138"/>
      <c r="J2" s="148"/>
    </row>
    <row r="3" spans="2:11" s="127" customFormat="1" ht="30" customHeight="1">
      <c r="B3" s="131" t="str">
        <f>"砺波市長　"&amp;入力ｼｰﾄ!J18&amp;"　様"</f>
        <v>砺波市長　夏野　修　様</v>
      </c>
      <c r="C3" s="138"/>
      <c r="D3" s="130"/>
      <c r="E3" s="130"/>
      <c r="F3" s="130"/>
      <c r="G3" s="130"/>
      <c r="H3" s="130"/>
      <c r="I3" s="130"/>
      <c r="J3" s="130"/>
    </row>
    <row r="4" spans="2:11" s="127" customFormat="1" ht="30" customHeight="1">
      <c r="B4" s="130"/>
      <c r="C4" s="130"/>
      <c r="D4" s="130"/>
      <c r="E4" s="130"/>
      <c r="F4" s="130"/>
      <c r="G4" s="151"/>
      <c r="I4" s="130"/>
      <c r="J4" s="130"/>
    </row>
    <row r="5" spans="2:11" s="127" customFormat="1" ht="30" customHeight="1">
      <c r="B5" s="130"/>
      <c r="C5" s="130"/>
      <c r="D5" s="130"/>
      <c r="E5" s="130"/>
      <c r="F5" s="148"/>
      <c r="G5" s="151" t="s">
        <v>215</v>
      </c>
      <c r="H5" s="152" t="str">
        <f>入力ｼｰﾄ!J21</f>
        <v>砺波市□□□</v>
      </c>
      <c r="I5" s="130"/>
      <c r="J5" s="130"/>
    </row>
    <row r="6" spans="2:11" s="127" customFormat="1" ht="30" customHeight="1">
      <c r="B6" s="130"/>
      <c r="C6" s="130"/>
      <c r="D6" s="130"/>
      <c r="E6" s="130"/>
      <c r="F6" s="130"/>
      <c r="G6" s="151" t="s">
        <v>356</v>
      </c>
      <c r="H6" s="152" t="str">
        <f>入力ｼｰﾄ!J22</f>
        <v>株式会社□□コンサル</v>
      </c>
      <c r="I6" s="130"/>
      <c r="J6" s="148"/>
      <c r="K6" s="162"/>
    </row>
    <row r="7" spans="2:11" s="127" customFormat="1" ht="30" customHeight="1">
      <c r="B7" s="132"/>
      <c r="C7" s="132"/>
      <c r="D7" s="132"/>
      <c r="E7" s="132"/>
      <c r="F7" s="132"/>
      <c r="G7" s="132"/>
      <c r="H7" s="152" t="str">
        <f>入力ｼｰﾄ!J23</f>
        <v>代表取締役社長　□□□□</v>
      </c>
      <c r="I7" s="132"/>
      <c r="J7" s="148"/>
    </row>
    <row r="8" spans="2:11" s="127" customFormat="1" ht="30" customHeight="1">
      <c r="B8" s="132"/>
      <c r="C8" s="132"/>
      <c r="D8" s="132"/>
      <c r="E8" s="132"/>
      <c r="F8" s="132"/>
      <c r="G8" s="132"/>
      <c r="H8" s="130"/>
      <c r="I8" s="132"/>
      <c r="J8" s="148"/>
    </row>
    <row r="9" spans="2:11" s="127" customFormat="1" ht="30" customHeight="1">
      <c r="B9" s="133" t="s">
        <v>96</v>
      </c>
      <c r="C9" s="133"/>
      <c r="D9" s="133"/>
      <c r="E9" s="133"/>
      <c r="F9" s="133"/>
      <c r="G9" s="133"/>
      <c r="H9" s="133"/>
      <c r="I9" s="133"/>
      <c r="J9" s="133"/>
    </row>
    <row r="10" spans="2:11" s="127" customFormat="1" ht="30" customHeight="1">
      <c r="B10" s="132"/>
      <c r="C10" s="132"/>
      <c r="D10" s="132"/>
      <c r="E10" s="132"/>
      <c r="F10" s="132"/>
      <c r="G10" s="132"/>
      <c r="H10" s="132"/>
      <c r="I10" s="132"/>
      <c r="J10" s="134"/>
    </row>
    <row r="11" spans="2:11" s="127" customFormat="1" ht="30" customHeight="1">
      <c r="B11" s="134"/>
      <c r="C11" s="130" t="s">
        <v>341</v>
      </c>
      <c r="D11" s="132"/>
      <c r="E11" s="132"/>
      <c r="F11" s="132"/>
      <c r="G11" s="132"/>
      <c r="H11" s="132"/>
      <c r="I11" s="132"/>
      <c r="J11" s="134"/>
    </row>
    <row r="12" spans="2:11" s="127" customFormat="1" ht="30" customHeight="1">
      <c r="B12" s="132"/>
      <c r="C12" s="132"/>
      <c r="D12" s="132"/>
      <c r="E12" s="132"/>
      <c r="F12" s="132"/>
      <c r="G12" s="132"/>
      <c r="H12" s="132"/>
      <c r="I12" s="132"/>
      <c r="J12" s="134"/>
    </row>
    <row r="13" spans="2:11" s="127" customFormat="1" ht="33.75" customHeight="1">
      <c r="B13" s="130" t="s">
        <v>299</v>
      </c>
      <c r="C13" s="138"/>
      <c r="D13" s="130"/>
      <c r="E13" s="144" t="str">
        <f>入力ｼｰﾄ!E17</f>
        <v>市道○○線○○業務委託</v>
      </c>
      <c r="F13" s="144"/>
      <c r="G13" s="144"/>
      <c r="H13" s="144"/>
      <c r="I13" s="144"/>
      <c r="J13" s="144"/>
    </row>
    <row r="14" spans="2:11" s="127" customFormat="1" ht="33.75" customHeight="1">
      <c r="B14" s="130" t="s">
        <v>312</v>
      </c>
      <c r="C14" s="138"/>
      <c r="D14" s="130"/>
      <c r="E14" s="145">
        <f>+入力ｼｰﾄ!E25</f>
        <v>1000000</v>
      </c>
      <c r="F14" s="145"/>
      <c r="G14" s="145"/>
      <c r="H14" s="145"/>
      <c r="I14" s="145"/>
      <c r="J14" s="134"/>
    </row>
    <row r="15" spans="2:11" s="127" customFormat="1" ht="33.75" customHeight="1">
      <c r="B15" s="130" t="s">
        <v>123</v>
      </c>
      <c r="C15" s="138"/>
      <c r="D15" s="130"/>
      <c r="E15" s="146">
        <f>入力ｼｰﾄ!E19</f>
        <v>44656</v>
      </c>
      <c r="F15" s="146"/>
      <c r="G15" s="146"/>
      <c r="H15" s="153"/>
      <c r="I15" s="153"/>
      <c r="J15" s="134"/>
    </row>
    <row r="16" spans="2:11" s="127" customFormat="1" ht="33.75" customHeight="1">
      <c r="B16" s="130" t="s">
        <v>353</v>
      </c>
      <c r="C16" s="138"/>
      <c r="D16" s="130"/>
      <c r="E16" s="146">
        <f>入力ｼｰﾄ!E21</f>
        <v>44657</v>
      </c>
      <c r="F16" s="146"/>
      <c r="G16" s="146"/>
      <c r="H16" s="154" t="s">
        <v>359</v>
      </c>
      <c r="I16" s="154"/>
      <c r="J16" s="134"/>
    </row>
    <row r="17" spans="1:11" s="127" customFormat="1" ht="33.75" customHeight="1">
      <c r="B17" s="130"/>
      <c r="C17" s="130"/>
      <c r="D17" s="130"/>
      <c r="E17" s="147">
        <f>入力ｼｰﾄ!E22</f>
        <v>44834</v>
      </c>
      <c r="F17" s="147"/>
      <c r="G17" s="147"/>
      <c r="H17" s="154" t="s">
        <v>360</v>
      </c>
      <c r="I17" s="154"/>
      <c r="J17" s="134"/>
    </row>
    <row r="18" spans="1:11" ht="30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58"/>
      <c r="K18" s="158"/>
    </row>
    <row r="19" spans="1:11" ht="45" customHeight="1">
      <c r="A19" s="129"/>
      <c r="B19" s="135" t="s">
        <v>124</v>
      </c>
      <c r="C19" s="139"/>
      <c r="D19" s="139"/>
      <c r="E19" s="139"/>
      <c r="F19" s="139"/>
      <c r="G19" s="139"/>
      <c r="H19" s="139"/>
      <c r="I19" s="139"/>
      <c r="J19" s="159"/>
      <c r="K19" s="129"/>
    </row>
    <row r="20" spans="1:11" ht="16.5" customHeight="1">
      <c r="B20" s="136" t="s">
        <v>165</v>
      </c>
      <c r="C20" s="140" t="s">
        <v>285</v>
      </c>
      <c r="D20" s="140" t="s">
        <v>114</v>
      </c>
      <c r="E20" s="136" t="s">
        <v>238</v>
      </c>
      <c r="F20" s="140" t="s">
        <v>287</v>
      </c>
      <c r="G20" s="140" t="s">
        <v>228</v>
      </c>
      <c r="H20" s="140" t="s">
        <v>245</v>
      </c>
      <c r="I20" s="140"/>
      <c r="J20" s="140" t="s">
        <v>39</v>
      </c>
    </row>
    <row r="21" spans="1:11" ht="51" customHeight="1">
      <c r="B21" s="136"/>
      <c r="C21" s="141"/>
      <c r="D21" s="141"/>
      <c r="E21" s="136"/>
      <c r="F21" s="149"/>
      <c r="G21" s="149"/>
      <c r="H21" s="155"/>
      <c r="I21" s="157"/>
      <c r="J21" s="160"/>
    </row>
    <row r="22" spans="1:11" ht="63" customHeight="1">
      <c r="B22" s="137" t="s">
        <v>48</v>
      </c>
      <c r="C22" s="142"/>
      <c r="D22" s="143"/>
      <c r="E22" s="143"/>
      <c r="F22" s="150"/>
      <c r="G22" s="150"/>
      <c r="H22" s="150"/>
      <c r="I22" s="150"/>
      <c r="J22" s="161"/>
    </row>
    <row r="23" spans="1:11" ht="30" customHeight="1"/>
    <row r="24" spans="1:11" ht="30" customHeight="1"/>
    <row r="25" spans="1:11" ht="30" customHeight="1"/>
    <row r="26" spans="1:11" ht="30" customHeight="1"/>
  </sheetData>
  <mergeCells count="12">
    <mergeCell ref="I1:K1"/>
    <mergeCell ref="B9:J9"/>
    <mergeCell ref="E13:J13"/>
    <mergeCell ref="E14:I14"/>
    <mergeCell ref="E15:G15"/>
    <mergeCell ref="E16:G16"/>
    <mergeCell ref="H16:I16"/>
    <mergeCell ref="E17:G17"/>
    <mergeCell ref="H17:I17"/>
    <mergeCell ref="H20:I20"/>
    <mergeCell ref="B20:B21"/>
    <mergeCell ref="E20:E21"/>
  </mergeCells>
  <phoneticPr fontId="3" type="Hiragana"/>
  <conditionalFormatting sqref="I1">
    <cfRule type="cellIs" dxfId="39" priority="2" operator="between">
      <formula>43586</formula>
      <formula>43830</formula>
    </cfRule>
  </conditionalFormatting>
  <conditionalFormatting sqref="E15:E17">
    <cfRule type="cellIs" dxfId="38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I1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B1:M27"/>
  <sheetViews>
    <sheetView view="pageBreakPreview" zoomScaleNormal="40" zoomScaleSheetLayoutView="100" workbookViewId="0">
      <selection activeCell="M27" sqref="M27"/>
    </sheetView>
  </sheetViews>
  <sheetFormatPr defaultColWidth="14.625" defaultRowHeight="39.950000000000003" customHeight="1"/>
  <cols>
    <col min="1" max="1" width="2.625" style="267" customWidth="1"/>
    <col min="2" max="2" width="10.75" style="267" customWidth="1"/>
    <col min="3" max="3" width="16.625" style="267" customWidth="1"/>
    <col min="4" max="4" width="12" style="267" customWidth="1"/>
    <col min="5" max="5" width="10.125" style="267" customWidth="1"/>
    <col min="6" max="6" width="8" style="267" customWidth="1"/>
    <col min="7" max="7" width="4.375" style="267" customWidth="1"/>
    <col min="8" max="8" width="17.875" style="267" customWidth="1"/>
    <col min="9" max="9" width="4.875" style="487" customWidth="1"/>
    <col min="10" max="10" width="1.875" style="267" customWidth="1"/>
    <col min="11" max="16384" width="14.625" style="267"/>
  </cols>
  <sheetData>
    <row r="1" spans="2:13" ht="20.100000000000001" customHeight="1">
      <c r="B1" s="430"/>
      <c r="C1" s="430"/>
    </row>
    <row r="2" spans="2:13" ht="39.950000000000003" customHeight="1">
      <c r="C2" s="494"/>
      <c r="D2" s="494"/>
      <c r="E2" s="494"/>
      <c r="F2" s="523" t="s">
        <v>69</v>
      </c>
      <c r="G2" s="523"/>
      <c r="H2" s="523"/>
      <c r="I2" s="523"/>
      <c r="K2" s="553"/>
    </row>
    <row r="3" spans="2:13" ht="18" customHeight="1">
      <c r="B3" s="572" t="s">
        <v>16</v>
      </c>
      <c r="C3" s="526" t="str">
        <f>IF(入力ｼｰﾄ!J20="",入力ｼｰﾄ!J19,入力ｼｰﾄ!J20)&amp;"　様"</f>
        <v>でまち　○○　様</v>
      </c>
      <c r="D3" s="188"/>
      <c r="I3" s="267"/>
      <c r="L3" s="526"/>
      <c r="M3" s="96"/>
    </row>
    <row r="4" spans="2:13" ht="15" customHeight="1">
      <c r="D4" s="624"/>
      <c r="E4" s="624"/>
      <c r="F4" s="624"/>
      <c r="G4" s="624"/>
      <c r="H4" s="624"/>
      <c r="I4" s="540"/>
    </row>
    <row r="5" spans="2:13" ht="21.95" customHeight="1">
      <c r="D5" s="520" t="s">
        <v>72</v>
      </c>
      <c r="E5" s="497" t="s">
        <v>29</v>
      </c>
      <c r="F5" s="526" t="str">
        <f>入力ｼｰﾄ!J21</f>
        <v>砺波市□□□</v>
      </c>
      <c r="G5" s="633"/>
      <c r="H5" s="602"/>
      <c r="I5" s="540"/>
    </row>
    <row r="6" spans="2:13" ht="21.95" customHeight="1">
      <c r="E6" s="497" t="s">
        <v>13</v>
      </c>
      <c r="F6" s="526" t="str">
        <f>入力ｼｰﾄ!J22</f>
        <v>株式会社□□コンサル</v>
      </c>
      <c r="G6" s="633"/>
      <c r="H6" s="602"/>
      <c r="I6" s="540"/>
    </row>
    <row r="7" spans="2:13" ht="21.95" customHeight="1">
      <c r="E7" s="498"/>
      <c r="F7" s="526" t="str">
        <f>入力ｼｰﾄ!J23</f>
        <v>代表取締役社長　□□□□</v>
      </c>
      <c r="G7" s="633"/>
      <c r="H7" s="602"/>
      <c r="I7" s="540"/>
      <c r="J7" s="510"/>
    </row>
    <row r="8" spans="2:13" ht="15" customHeight="1">
      <c r="C8" s="495"/>
      <c r="D8" s="521"/>
      <c r="E8" s="188"/>
      <c r="F8" s="510"/>
      <c r="G8" s="510"/>
      <c r="H8" s="510"/>
      <c r="I8" s="542"/>
      <c r="J8" s="510"/>
    </row>
    <row r="9" spans="2:13" ht="39.950000000000003" customHeight="1">
      <c r="B9" s="623" t="s">
        <v>115</v>
      </c>
      <c r="C9" s="623"/>
      <c r="D9" s="623"/>
      <c r="E9" s="623"/>
      <c r="F9" s="623"/>
      <c r="G9" s="623"/>
      <c r="H9" s="623"/>
      <c r="I9" s="623"/>
      <c r="J9" s="191"/>
      <c r="K9" s="191"/>
      <c r="L9" s="191"/>
    </row>
    <row r="10" spans="2:13" ht="39.950000000000003" customHeight="1">
      <c r="B10" s="337"/>
      <c r="C10" s="337"/>
      <c r="D10" s="337"/>
      <c r="E10" s="337"/>
      <c r="F10" s="337"/>
      <c r="G10" s="337"/>
      <c r="H10" s="337"/>
      <c r="I10" s="337"/>
    </row>
    <row r="11" spans="2:13" ht="21.95" customHeight="1">
      <c r="B11" s="429">
        <f>入力ｼｰﾄ!E19</f>
        <v>44656</v>
      </c>
      <c r="C11" s="429"/>
      <c r="D11" s="428" t="s">
        <v>144</v>
      </c>
      <c r="I11" s="96"/>
      <c r="J11" s="33"/>
    </row>
    <row r="12" spans="2:13" ht="21.95" customHeight="1">
      <c r="B12" s="428" t="s">
        <v>268</v>
      </c>
      <c r="I12" s="267"/>
    </row>
    <row r="13" spans="2:13" ht="39.950000000000003" customHeight="1">
      <c r="B13" s="191"/>
      <c r="C13" s="191"/>
      <c r="D13" s="191"/>
      <c r="E13" s="191"/>
      <c r="F13" s="191"/>
      <c r="G13" s="191"/>
      <c r="H13" s="191"/>
      <c r="I13" s="191"/>
    </row>
    <row r="14" spans="2:13" ht="39.950000000000003" customHeight="1">
      <c r="B14" s="188" t="s">
        <v>22</v>
      </c>
      <c r="C14" s="188"/>
      <c r="D14" s="188"/>
      <c r="E14" s="188"/>
      <c r="F14" s="188"/>
      <c r="G14" s="188"/>
      <c r="H14" s="188"/>
      <c r="I14" s="188"/>
    </row>
    <row r="15" spans="2:13" ht="53.25" customHeight="1">
      <c r="B15" s="493" t="s">
        <v>154</v>
      </c>
      <c r="C15" s="493"/>
      <c r="D15" s="625" t="str">
        <f>入力ｼｰﾄ!E17</f>
        <v>市道○○線○○業務委託</v>
      </c>
      <c r="E15" s="629"/>
      <c r="F15" s="629"/>
      <c r="G15" s="629"/>
      <c r="H15" s="629"/>
      <c r="I15" s="526"/>
    </row>
    <row r="16" spans="2:13" ht="53.25" customHeight="1">
      <c r="B16" s="493" t="s">
        <v>350</v>
      </c>
      <c r="C16" s="493"/>
      <c r="D16" s="215" t="str">
        <f>入力ｼｰﾄ!E18&amp;"　地内"</f>
        <v>砺波市　庄川町○外　地内</v>
      </c>
      <c r="E16" s="215"/>
      <c r="F16" s="215"/>
      <c r="G16" s="215"/>
      <c r="H16" s="215"/>
      <c r="I16" s="614"/>
      <c r="J16" s="640"/>
      <c r="K16" s="640"/>
    </row>
    <row r="17" spans="2:12" ht="53.25" customHeight="1">
      <c r="B17" s="493" t="s">
        <v>149</v>
      </c>
      <c r="C17" s="493"/>
      <c r="D17" s="642">
        <f>IF(入力ｼｰﾄ!E25="","　　　　　　円",IF(入力ｼｰﾄ!E26="",入力ｼｰﾄ!E25,入力ｼｰﾄ!E26))</f>
        <v>1200000</v>
      </c>
      <c r="E17" s="643"/>
      <c r="F17" s="643"/>
      <c r="G17" s="634"/>
      <c r="H17" s="634"/>
      <c r="I17" s="637"/>
      <c r="J17" s="640"/>
      <c r="K17" s="640"/>
    </row>
    <row r="18" spans="2:12" ht="53.25" customHeight="1">
      <c r="B18" s="493" t="s">
        <v>269</v>
      </c>
      <c r="C18" s="493"/>
      <c r="D18" s="267" t="s">
        <v>27</v>
      </c>
      <c r="E18" s="627" t="str">
        <f>入力ｼｰﾄ!J24</f>
        <v>しょうげ　○○</v>
      </c>
      <c r="F18" s="627"/>
      <c r="G18" s="638"/>
      <c r="H18" s="638"/>
      <c r="I18" s="638"/>
      <c r="J18" s="531"/>
      <c r="K18" s="531"/>
    </row>
    <row r="19" spans="2:12" ht="53.25" customHeight="1">
      <c r="B19" s="493"/>
      <c r="C19" s="493"/>
      <c r="D19" s="267" t="s">
        <v>181</v>
      </c>
      <c r="E19" s="627" t="str">
        <f>入力ｼｰﾄ!J27</f>
        <v>はやし　○○</v>
      </c>
      <c r="F19" s="627"/>
      <c r="G19" s="638"/>
      <c r="H19" s="638"/>
      <c r="I19" s="638"/>
      <c r="J19" s="531"/>
      <c r="K19" s="531"/>
    </row>
    <row r="20" spans="2:12" ht="53.25" customHeight="1">
      <c r="B20" s="493" t="s">
        <v>31</v>
      </c>
      <c r="C20" s="493"/>
      <c r="D20" s="628"/>
      <c r="E20" s="628"/>
      <c r="F20" s="628"/>
      <c r="G20" s="188"/>
      <c r="H20" s="636"/>
      <c r="I20" s="639"/>
      <c r="J20" s="641"/>
      <c r="K20" s="640"/>
    </row>
    <row r="21" spans="2:12" ht="35.1" customHeight="1">
      <c r="B21" s="493"/>
      <c r="C21" s="493"/>
      <c r="D21" s="627"/>
      <c r="E21" s="627"/>
      <c r="F21" s="627"/>
      <c r="I21" s="428"/>
      <c r="K21" s="632"/>
      <c r="L21" s="632"/>
    </row>
    <row r="22" spans="2:12" ht="35.1" customHeight="1">
      <c r="B22" s="493"/>
      <c r="C22" s="493"/>
      <c r="D22" s="507"/>
      <c r="E22" s="631"/>
      <c r="F22" s="632"/>
      <c r="G22" s="531"/>
      <c r="H22" s="531"/>
      <c r="I22" s="547"/>
      <c r="J22" s="531"/>
      <c r="K22" s="531"/>
    </row>
    <row r="23" spans="2:12" ht="35.1" customHeight="1">
      <c r="B23" s="493"/>
      <c r="C23" s="493"/>
      <c r="D23" s="507"/>
      <c r="E23" s="519"/>
      <c r="F23" s="519"/>
      <c r="G23" s="531"/>
      <c r="H23" s="531"/>
      <c r="I23" s="547"/>
      <c r="J23" s="531"/>
      <c r="K23" s="531"/>
    </row>
    <row r="24" spans="2:12" ht="35.1" customHeight="1">
      <c r="B24" s="493"/>
      <c r="C24" s="493"/>
      <c r="D24" s="507"/>
      <c r="E24" s="519"/>
      <c r="F24" s="519"/>
      <c r="G24" s="531"/>
      <c r="H24" s="531"/>
      <c r="I24" s="547"/>
      <c r="J24" s="531"/>
      <c r="K24" s="531"/>
    </row>
    <row r="25" spans="2:12" ht="35.1" customHeight="1">
      <c r="B25" s="493"/>
      <c r="C25" s="493"/>
      <c r="D25" s="507"/>
      <c r="E25" s="519"/>
      <c r="F25" s="519"/>
      <c r="G25" s="531"/>
      <c r="H25" s="531"/>
      <c r="I25" s="547"/>
      <c r="J25" s="531"/>
      <c r="K25" s="531"/>
    </row>
    <row r="26" spans="2:12" ht="35.1" customHeight="1">
      <c r="B26" s="493"/>
      <c r="C26" s="493"/>
      <c r="D26" s="507"/>
      <c r="E26" s="519"/>
      <c r="F26" s="519"/>
      <c r="G26" s="531"/>
      <c r="H26" s="531"/>
      <c r="I26" s="547"/>
      <c r="J26" s="531"/>
      <c r="K26" s="531"/>
    </row>
    <row r="27" spans="2:12" ht="35.1" customHeight="1">
      <c r="C27" s="495"/>
      <c r="F27" s="456"/>
      <c r="G27" s="456"/>
      <c r="H27" s="456"/>
    </row>
  </sheetData>
  <mergeCells count="15">
    <mergeCell ref="C2:E2"/>
    <mergeCell ref="F2:I2"/>
    <mergeCell ref="B9:I9"/>
    <mergeCell ref="B10:I10"/>
    <mergeCell ref="B11:C11"/>
    <mergeCell ref="B13:I13"/>
    <mergeCell ref="B14:I14"/>
    <mergeCell ref="B15:C15"/>
    <mergeCell ref="D15:H15"/>
    <mergeCell ref="B16:C16"/>
    <mergeCell ref="D16:H16"/>
    <mergeCell ref="B17:C17"/>
    <mergeCell ref="D17:F17"/>
    <mergeCell ref="B18:C18"/>
    <mergeCell ref="F27:G27"/>
  </mergeCells>
  <phoneticPr fontId="3"/>
  <conditionalFormatting sqref="B11:C11">
    <cfRule type="cellIs" dxfId="1" priority="1" operator="between">
      <formula>43586</formula>
      <formula>43830</formula>
    </cfRule>
  </conditionalFormatting>
  <conditionalFormatting sqref="F2:I2">
    <cfRule type="cellIs" dxfId="0" priority="2" operator="between">
      <formula>43586</formula>
      <formula>43830</formula>
    </cfRule>
  </conditionalFormatting>
  <dataValidations count="1">
    <dataValidation imeMode="off" allowBlank="1" showDropDown="0" showInputMessage="1" showErrorMessage="1" sqref="F2:I2"/>
  </dataValidations>
  <printOptions horizontalCentered="1" verticalCentered="1"/>
  <pageMargins left="0.98425196850393681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R22"/>
  <sheetViews>
    <sheetView view="pageBreakPreview" zoomScaleSheetLayoutView="100" workbookViewId="0">
      <selection activeCell="R22" sqref="R22"/>
    </sheetView>
  </sheetViews>
  <sheetFormatPr defaultRowHeight="13.5"/>
  <cols>
    <col min="1" max="1" width="4.375" customWidth="1"/>
    <col min="3" max="3" width="27.25" customWidth="1"/>
    <col min="4" max="4" width="6.375" customWidth="1"/>
    <col min="5" max="5" width="7.25" customWidth="1"/>
    <col min="6" max="17" width="6.125" customWidth="1"/>
    <col min="18" max="18" width="2.875" customWidth="1"/>
  </cols>
  <sheetData>
    <row r="1" spans="1:18" ht="14.25">
      <c r="A1" s="163" t="str">
        <f>"砺波市長　"&amp;入力ｼｰﾄ!J18&amp;"　様"</f>
        <v>砺波市長　夏野　修　様</v>
      </c>
      <c r="B1" s="132"/>
      <c r="C1" s="132"/>
      <c r="D1" s="132"/>
      <c r="E1" s="132"/>
      <c r="F1" s="132"/>
      <c r="G1" s="132"/>
      <c r="H1" s="132"/>
      <c r="I1" s="132"/>
      <c r="K1" s="132"/>
      <c r="L1" s="132"/>
      <c r="O1" s="132"/>
      <c r="P1" s="132"/>
      <c r="R1" s="182"/>
    </row>
    <row r="2" spans="1:18" ht="14.25">
      <c r="A2" s="132"/>
      <c r="B2" s="132"/>
      <c r="C2" s="132"/>
      <c r="D2" s="132"/>
      <c r="E2" s="132"/>
      <c r="F2" s="132"/>
      <c r="G2" s="132"/>
      <c r="H2" s="132"/>
      <c r="I2" s="132"/>
      <c r="K2" s="132"/>
      <c r="L2" s="178" t="s">
        <v>227</v>
      </c>
      <c r="M2" s="163" t="str">
        <f>"住所　"&amp;入力ｼｰﾄ!J21</f>
        <v>住所　砺波市□□□</v>
      </c>
      <c r="O2" s="132"/>
      <c r="P2" s="132"/>
      <c r="R2" s="182"/>
    </row>
    <row r="3" spans="1:18" ht="14.25">
      <c r="A3" s="132"/>
      <c r="B3" s="132"/>
      <c r="C3" s="169" t="str">
        <f>入力ｼｰﾄ!E17</f>
        <v>市道○○線○○業務委託</v>
      </c>
      <c r="D3" s="169"/>
      <c r="E3" s="169"/>
      <c r="F3" s="132"/>
      <c r="G3" s="132"/>
      <c r="H3" s="132"/>
      <c r="I3" s="132"/>
      <c r="K3" s="132"/>
      <c r="L3" s="178"/>
      <c r="M3" s="163" t="str">
        <f>"氏名　"&amp;入力ｼｰﾄ!J22</f>
        <v>氏名　株式会社□□コンサル</v>
      </c>
      <c r="R3" s="166"/>
    </row>
    <row r="4" spans="1:18" ht="14.25">
      <c r="A4" s="164" t="s">
        <v>293</v>
      </c>
      <c r="B4" s="165"/>
      <c r="C4" s="170"/>
      <c r="D4" s="170"/>
      <c r="E4" s="170"/>
      <c r="F4" s="132"/>
      <c r="G4" s="132"/>
      <c r="H4" s="132"/>
      <c r="I4" s="132"/>
      <c r="J4" s="177" t="s">
        <v>184</v>
      </c>
      <c r="L4" s="178"/>
      <c r="M4" s="171" t="str">
        <f>"　　　"&amp;入力ｼｰﾄ!J23</f>
        <v>　　　代表取締役社長　□□□□</v>
      </c>
      <c r="N4" s="179"/>
      <c r="O4" s="165"/>
      <c r="P4" s="165"/>
      <c r="Q4" s="179"/>
      <c r="R4" s="183"/>
    </row>
    <row r="5" spans="1:18" ht="14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2"/>
    </row>
    <row r="6" spans="1:18" ht="14.25">
      <c r="A6" s="132"/>
      <c r="B6" s="132"/>
      <c r="C6" s="132"/>
      <c r="D6" s="132"/>
      <c r="E6" s="173" t="s">
        <v>225</v>
      </c>
      <c r="F6" s="132"/>
      <c r="G6" s="175">
        <f>入力ｼｰﾄ!E19</f>
        <v>44656</v>
      </c>
      <c r="H6" s="175"/>
      <c r="I6" s="175"/>
      <c r="J6" s="132"/>
      <c r="K6" s="132"/>
      <c r="L6" s="132"/>
      <c r="M6" s="132"/>
      <c r="N6" s="132"/>
      <c r="O6" s="132"/>
      <c r="P6" s="132"/>
      <c r="Q6" s="132"/>
      <c r="R6" s="182"/>
    </row>
    <row r="7" spans="1:18" ht="14.25">
      <c r="A7" s="132"/>
      <c r="B7" s="132"/>
      <c r="C7" s="132"/>
      <c r="D7" s="132"/>
      <c r="E7" s="173"/>
      <c r="F7" s="132"/>
      <c r="G7" s="176"/>
      <c r="H7" s="176"/>
      <c r="I7" s="176"/>
      <c r="J7" s="132"/>
      <c r="K7" s="132"/>
      <c r="L7" s="132"/>
      <c r="M7" s="132"/>
      <c r="N7" s="132"/>
      <c r="O7" s="132"/>
      <c r="P7" s="132"/>
      <c r="Q7" s="132"/>
      <c r="R7" s="182"/>
    </row>
    <row r="8" spans="1:18" ht="14.25">
      <c r="A8" s="165" t="s">
        <v>8</v>
      </c>
      <c r="B8" s="165"/>
      <c r="C8" s="171" t="str">
        <f>入力ｼｰﾄ!E18&amp;"　地内"</f>
        <v>砺波市　庄川町○外　地内</v>
      </c>
      <c r="D8" s="132"/>
      <c r="E8" s="173" t="s">
        <v>52</v>
      </c>
      <c r="G8" s="175">
        <f>入力ｼｰﾄ!E21</f>
        <v>44657</v>
      </c>
      <c r="H8" s="175"/>
      <c r="I8" s="175"/>
      <c r="J8" s="166" t="s">
        <v>65</v>
      </c>
      <c r="K8" s="175">
        <f>入力ｼｰﾄ!E22</f>
        <v>44834</v>
      </c>
      <c r="L8" s="175"/>
      <c r="M8" s="175"/>
      <c r="N8" s="132" t="s">
        <v>1</v>
      </c>
      <c r="O8" s="132"/>
      <c r="P8" s="132"/>
      <c r="Q8" s="181"/>
      <c r="R8" s="182"/>
    </row>
    <row r="9" spans="1:18" ht="25.5" customHeight="1">
      <c r="A9" s="132"/>
      <c r="B9" s="132"/>
      <c r="C9" s="163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81"/>
      <c r="R9" s="182"/>
    </row>
    <row r="10" spans="1:18" ht="25.5" customHeight="1">
      <c r="A10" s="134" t="s">
        <v>161</v>
      </c>
      <c r="B10" s="134"/>
      <c r="C10" s="134"/>
      <c r="D10" s="172" t="s">
        <v>172</v>
      </c>
      <c r="E10" s="134"/>
      <c r="F10" s="134"/>
      <c r="G10" s="134"/>
      <c r="H10" s="134"/>
      <c r="I10" s="134"/>
      <c r="J10" s="134"/>
      <c r="K10" s="134"/>
      <c r="L10" s="134" t="s">
        <v>91</v>
      </c>
      <c r="M10" s="134"/>
      <c r="O10" s="180" t="s">
        <v>146</v>
      </c>
      <c r="P10" s="180"/>
      <c r="Q10" s="180"/>
    </row>
    <row r="11" spans="1:18" ht="27" customHeight="1">
      <c r="A11" s="134"/>
      <c r="B11" s="167" t="s">
        <v>73</v>
      </c>
      <c r="C11" s="167" t="s">
        <v>189</v>
      </c>
      <c r="D11" s="167" t="s">
        <v>273</v>
      </c>
      <c r="E11" s="167" t="s">
        <v>200</v>
      </c>
      <c r="F11" s="174" t="s">
        <v>46</v>
      </c>
      <c r="G11" s="174" t="s">
        <v>366</v>
      </c>
      <c r="H11" s="174" t="s">
        <v>367</v>
      </c>
      <c r="I11" s="174" t="s">
        <v>368</v>
      </c>
      <c r="J11" s="174" t="s">
        <v>369</v>
      </c>
      <c r="K11" s="174" t="s">
        <v>370</v>
      </c>
      <c r="L11" s="174" t="s">
        <v>371</v>
      </c>
      <c r="M11" s="174" t="s">
        <v>372</v>
      </c>
      <c r="N11" s="174" t="s">
        <v>373</v>
      </c>
      <c r="O11" s="174" t="s">
        <v>171</v>
      </c>
      <c r="P11" s="174" t="s">
        <v>266</v>
      </c>
      <c r="Q11" s="174" t="s">
        <v>126</v>
      </c>
    </row>
    <row r="12" spans="1:18" ht="27" customHeight="1">
      <c r="A12" s="134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</row>
    <row r="13" spans="1:18" ht="27" customHeight="1">
      <c r="A13" s="166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8" ht="27" customHeight="1">
      <c r="A14" s="166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8" ht="27" customHeight="1">
      <c r="A15" s="166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</row>
    <row r="16" spans="1:18" ht="27" customHeight="1">
      <c r="A16" s="166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ht="27" customHeight="1">
      <c r="A17" s="166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</row>
    <row r="18" spans="1:17" ht="27" customHeight="1">
      <c r="A18" s="166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ht="27" customHeight="1">
      <c r="A19" s="166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 ht="27" customHeight="1">
      <c r="A20" s="166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</row>
    <row r="21" spans="1:17" ht="27" customHeight="1">
      <c r="A21" s="166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</row>
    <row r="22" spans="1:17" ht="27" customHeight="1">
      <c r="A22" s="166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</row>
  </sheetData>
  <mergeCells count="5">
    <mergeCell ref="G6:I6"/>
    <mergeCell ref="G8:I8"/>
    <mergeCell ref="K8:M8"/>
    <mergeCell ref="O10:Q10"/>
    <mergeCell ref="C3:E4"/>
  </mergeCells>
  <phoneticPr fontId="3" type="Hiragana"/>
  <conditionalFormatting sqref="G6:I8 K8:M8">
    <cfRule type="cellIs" dxfId="37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O10:Q10"/>
  </dataValidations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6"/>
  </sheetPr>
  <dimension ref="A1:I31"/>
  <sheetViews>
    <sheetView view="pageBreakPreview" topLeftCell="A10" zoomScaleSheetLayoutView="100" workbookViewId="0">
      <selection activeCell="I31" sqref="I31"/>
    </sheetView>
  </sheetViews>
  <sheetFormatPr defaultRowHeight="30" customHeight="1"/>
  <cols>
    <col min="1" max="1" width="2.75" style="184" customWidth="1"/>
    <col min="2" max="2" width="17.625" style="184" customWidth="1"/>
    <col min="3" max="3" width="8.5" style="184" customWidth="1"/>
    <col min="4" max="4" width="12.125" style="184" customWidth="1"/>
    <col min="5" max="5" width="8.625" style="184" customWidth="1"/>
    <col min="6" max="6" width="18.875" style="184" customWidth="1"/>
    <col min="7" max="7" width="11.25" style="119" customWidth="1"/>
    <col min="8" max="8" width="4.875" style="184" bestFit="1" customWidth="1"/>
    <col min="9" max="9" width="3" style="184" customWidth="1"/>
    <col min="10" max="16384" width="9" style="184" customWidth="1"/>
  </cols>
  <sheetData>
    <row r="1" spans="1:9" ht="14.25">
      <c r="A1" s="186"/>
      <c r="B1" s="187"/>
      <c r="C1" s="187"/>
      <c r="D1" s="187"/>
      <c r="E1" s="187"/>
      <c r="F1" s="187"/>
      <c r="G1" s="186"/>
      <c r="H1" s="187"/>
      <c r="I1" s="187"/>
    </row>
    <row r="2" spans="1:9" ht="14.25">
      <c r="A2" s="186"/>
      <c r="B2" s="187"/>
      <c r="C2" s="187"/>
      <c r="D2" s="187"/>
      <c r="E2" s="187"/>
      <c r="F2" s="187"/>
      <c r="G2" s="186"/>
      <c r="H2" s="187"/>
      <c r="I2" s="187"/>
    </row>
    <row r="3" spans="1:9" ht="14.25">
      <c r="A3" s="187"/>
      <c r="B3" s="187"/>
      <c r="C3" s="187"/>
      <c r="D3" s="187"/>
      <c r="E3" s="187"/>
      <c r="F3" s="187"/>
      <c r="G3" s="209" t="s">
        <v>116</v>
      </c>
      <c r="H3" s="209"/>
      <c r="I3" s="209"/>
    </row>
    <row r="4" spans="1:9" ht="14.25">
      <c r="A4" s="187"/>
      <c r="B4" s="187"/>
      <c r="C4" s="187"/>
      <c r="D4" s="187"/>
      <c r="E4" s="187"/>
      <c r="F4" s="187"/>
      <c r="G4" s="187"/>
      <c r="H4" s="186"/>
      <c r="I4" s="195"/>
    </row>
    <row r="5" spans="1:9" ht="14.25">
      <c r="A5" s="187"/>
      <c r="B5" s="186" t="str">
        <f>"砺波市長　"&amp;入力ｼｰﾄ!J18&amp;"　様"</f>
        <v>砺波市長　夏野　修　様</v>
      </c>
      <c r="C5" s="187"/>
      <c r="D5" s="187"/>
      <c r="E5" s="187"/>
      <c r="F5" s="187"/>
      <c r="G5" s="187"/>
      <c r="H5" s="186"/>
      <c r="I5" s="187"/>
    </row>
    <row r="6" spans="1:9" ht="14.25">
      <c r="A6" s="187"/>
      <c r="B6" s="187"/>
      <c r="C6" s="187"/>
      <c r="D6" s="187"/>
      <c r="E6" s="187"/>
      <c r="F6" s="187"/>
      <c r="G6" s="187"/>
      <c r="H6" s="186"/>
      <c r="I6" s="195"/>
    </row>
    <row r="7" spans="1:9" ht="30" customHeight="1">
      <c r="A7" s="187"/>
      <c r="B7" s="187"/>
      <c r="C7" s="187"/>
      <c r="D7" s="195"/>
      <c r="E7" s="195" t="s">
        <v>84</v>
      </c>
      <c r="F7" s="206" t="str">
        <f>入力ｼｰﾄ!J21</f>
        <v>砺波市□□□</v>
      </c>
      <c r="G7" s="187"/>
      <c r="H7" s="186"/>
      <c r="I7" s="187"/>
    </row>
    <row r="8" spans="1:9" ht="30" customHeight="1">
      <c r="A8" s="187"/>
      <c r="B8" s="187"/>
      <c r="C8" s="187"/>
      <c r="D8" s="195"/>
      <c r="E8" s="195" t="s">
        <v>118</v>
      </c>
      <c r="F8" s="206" t="str">
        <f>入力ｼｰﾄ!J22</f>
        <v>株式会社□□コンサル</v>
      </c>
      <c r="G8" s="187"/>
      <c r="H8" s="195"/>
      <c r="I8" s="187"/>
    </row>
    <row r="9" spans="1:9" ht="30" customHeight="1">
      <c r="A9" s="187"/>
      <c r="B9" s="187"/>
      <c r="C9" s="195"/>
      <c r="D9" s="195"/>
      <c r="E9" s="195"/>
      <c r="F9" s="206" t="str">
        <f>入力ｼｰﾄ!J23</f>
        <v>代表取締役社長　□□□□</v>
      </c>
      <c r="G9" s="187"/>
      <c r="H9" s="186"/>
      <c r="I9" s="187"/>
    </row>
    <row r="10" spans="1:9" ht="36" customHeight="1">
      <c r="A10" s="187"/>
      <c r="B10" s="187"/>
      <c r="C10" s="187"/>
      <c r="D10" s="187"/>
      <c r="E10" s="187"/>
      <c r="F10" s="187"/>
      <c r="G10" s="186"/>
      <c r="H10" s="213"/>
      <c r="I10" s="187"/>
    </row>
    <row r="11" spans="1:9" ht="30" customHeight="1">
      <c r="B11" s="189" t="s">
        <v>109</v>
      </c>
      <c r="C11" s="189"/>
      <c r="D11" s="189"/>
      <c r="E11" s="189"/>
      <c r="F11" s="189"/>
      <c r="G11" s="189"/>
      <c r="H11" s="189"/>
    </row>
    <row r="12" spans="1:9" ht="36" customHeight="1">
      <c r="H12" s="214"/>
    </row>
    <row r="13" spans="1:9" ht="24.75" customHeight="1">
      <c r="A13" s="187"/>
      <c r="B13" s="190">
        <f>入力ｼｰﾄ!E19</f>
        <v>44656</v>
      </c>
      <c r="C13" s="186" t="s">
        <v>205</v>
      </c>
      <c r="D13" s="186"/>
      <c r="E13" s="186"/>
      <c r="F13" s="187"/>
      <c r="G13" s="186"/>
      <c r="H13" s="187"/>
      <c r="I13" s="187"/>
    </row>
    <row r="14" spans="1:9" ht="24.75" customHeight="1">
      <c r="A14" s="187"/>
      <c r="B14" s="186" t="s">
        <v>4</v>
      </c>
      <c r="C14" s="187"/>
      <c r="D14" s="187"/>
      <c r="E14" s="187"/>
      <c r="F14" s="187"/>
      <c r="G14" s="186"/>
      <c r="H14" s="187"/>
      <c r="I14" s="187"/>
    </row>
    <row r="15" spans="1:9" ht="37.5" customHeight="1">
      <c r="A15" s="187"/>
      <c r="B15" s="188" t="s">
        <v>22</v>
      </c>
      <c r="C15" s="188"/>
      <c r="D15" s="188"/>
      <c r="E15" s="188"/>
      <c r="F15" s="188"/>
      <c r="G15" s="188"/>
      <c r="H15" s="188"/>
      <c r="I15" s="187"/>
    </row>
    <row r="16" spans="1:9" s="185" customFormat="1" ht="30" customHeight="1">
      <c r="A16" s="188"/>
      <c r="B16" s="191" t="s">
        <v>137</v>
      </c>
      <c r="C16" s="196" t="str">
        <f>入力ｼｰﾄ!E17</f>
        <v>市道○○線○○業務委託</v>
      </c>
      <c r="D16" s="196"/>
      <c r="E16" s="196"/>
      <c r="F16" s="196"/>
      <c r="G16" s="196"/>
      <c r="H16" s="196"/>
      <c r="I16" s="188"/>
    </row>
    <row r="17" spans="1:9" s="185" customFormat="1" ht="30" customHeight="1">
      <c r="A17" s="188"/>
      <c r="B17" s="191" t="s">
        <v>150</v>
      </c>
      <c r="C17" s="196" t="str">
        <f>入力ｼｰﾄ!E18&amp;"　地内"</f>
        <v>砺波市　庄川町○外　地内</v>
      </c>
      <c r="D17" s="196"/>
      <c r="E17" s="196"/>
      <c r="F17" s="196"/>
      <c r="G17" s="196"/>
      <c r="H17" s="196"/>
      <c r="I17" s="188"/>
    </row>
    <row r="18" spans="1:9" s="185" customFormat="1" ht="30" customHeight="1">
      <c r="A18" s="188"/>
      <c r="B18" s="191" t="s">
        <v>236</v>
      </c>
      <c r="C18" s="197">
        <f>IF(入力ｼｰﾄ!E26="",入力ｼｰﾄ!E25,入力ｼｰﾄ!E26)</f>
        <v>1200000</v>
      </c>
      <c r="D18" s="197"/>
      <c r="E18" s="202"/>
      <c r="F18" s="188"/>
      <c r="G18" s="188"/>
      <c r="H18" s="188"/>
      <c r="I18" s="188"/>
    </row>
    <row r="19" spans="1:9" s="185" customFormat="1" ht="20.25" customHeight="1">
      <c r="A19" s="185"/>
      <c r="B19" s="69"/>
      <c r="C19" s="198"/>
      <c r="D19" s="198"/>
      <c r="E19" s="203"/>
      <c r="F19" s="185"/>
      <c r="G19" s="185"/>
      <c r="H19" s="185"/>
      <c r="I19" s="185"/>
    </row>
    <row r="20" spans="1:9" s="185" customFormat="1" ht="44.25" customHeight="1">
      <c r="A20" s="185"/>
      <c r="B20" s="192" t="s">
        <v>23</v>
      </c>
      <c r="C20" s="199" t="s">
        <v>218</v>
      </c>
      <c r="D20" s="199"/>
      <c r="E20" s="192" t="s">
        <v>216</v>
      </c>
      <c r="F20" s="192"/>
      <c r="G20" s="210" t="s">
        <v>213</v>
      </c>
      <c r="H20" s="185"/>
      <c r="I20" s="185"/>
    </row>
    <row r="21" spans="1:9" s="185" customFormat="1" ht="21" customHeight="1">
      <c r="A21" s="185"/>
      <c r="B21" s="192" t="s">
        <v>166</v>
      </c>
      <c r="C21" s="200" t="str">
        <f>入力ｼｰﾄ!J24</f>
        <v>しょうげ　○○</v>
      </c>
      <c r="D21" s="200"/>
      <c r="E21" s="204"/>
      <c r="F21" s="207"/>
      <c r="G21" s="211"/>
      <c r="H21" s="185"/>
      <c r="I21" s="185"/>
    </row>
    <row r="22" spans="1:9" s="185" customFormat="1" ht="21" customHeight="1">
      <c r="A22" s="185"/>
      <c r="B22" s="192"/>
      <c r="C22" s="200"/>
      <c r="D22" s="200"/>
      <c r="E22" s="204"/>
      <c r="F22" s="207"/>
      <c r="G22" s="211"/>
      <c r="H22" s="185"/>
      <c r="I22" s="185"/>
    </row>
    <row r="23" spans="1:9" s="185" customFormat="1" ht="21" customHeight="1">
      <c r="A23" s="185"/>
      <c r="B23" s="192" t="s">
        <v>25</v>
      </c>
      <c r="C23" s="200" t="str">
        <f>IF(入力ｼｰﾄ!J25&lt;&gt;"",入力ｼｰﾄ!J25,"")</f>
        <v>なかの　○○</v>
      </c>
      <c r="D23" s="200"/>
      <c r="E23" s="204"/>
      <c r="F23" s="207"/>
      <c r="G23" s="211"/>
      <c r="H23" s="185"/>
      <c r="I23" s="185"/>
    </row>
    <row r="24" spans="1:9" s="185" customFormat="1" ht="21" customHeight="1">
      <c r="A24" s="185"/>
      <c r="B24" s="192"/>
      <c r="C24" s="200"/>
      <c r="D24" s="200"/>
      <c r="E24" s="204"/>
      <c r="F24" s="207"/>
      <c r="G24" s="211"/>
      <c r="H24" s="185"/>
      <c r="I24" s="185"/>
    </row>
    <row r="25" spans="1:9" ht="21" customHeight="1">
      <c r="B25" s="192" t="s">
        <v>175</v>
      </c>
      <c r="C25" s="200" t="str">
        <f>IF(入力ｼｰﾄ!J26&lt;&gt;"",入力ｼｰﾄ!J26,"")</f>
        <v>たかのす　○○</v>
      </c>
      <c r="D25" s="200"/>
      <c r="E25" s="205"/>
      <c r="F25" s="208"/>
      <c r="G25" s="211"/>
    </row>
    <row r="26" spans="1:9" ht="21" customHeight="1">
      <c r="B26" s="192"/>
      <c r="C26" s="200"/>
      <c r="D26" s="200"/>
      <c r="E26" s="205"/>
      <c r="F26" s="208"/>
      <c r="G26" s="211"/>
    </row>
    <row r="27" spans="1:9" ht="71.25" customHeight="1">
      <c r="B27" s="193" t="s">
        <v>56</v>
      </c>
      <c r="C27" s="201"/>
      <c r="D27" s="201"/>
      <c r="E27" s="201"/>
      <c r="F27" s="201"/>
      <c r="G27" s="212"/>
    </row>
    <row r="28" spans="1:9" ht="19.5" customHeight="1">
      <c r="B28" s="194" t="s">
        <v>208</v>
      </c>
      <c r="C28" s="194"/>
      <c r="D28" s="194"/>
      <c r="E28" s="194"/>
      <c r="F28" s="194"/>
      <c r="G28" s="194"/>
      <c r="H28" s="194"/>
    </row>
    <row r="29" spans="1:9" ht="13.5">
      <c r="B29" s="119" t="s">
        <v>211</v>
      </c>
    </row>
    <row r="30" spans="1:9" ht="13.5">
      <c r="B30" s="119" t="s">
        <v>217</v>
      </c>
    </row>
    <row r="31" spans="1:9" ht="19.5" customHeight="1">
      <c r="B31" s="119" t="s">
        <v>142</v>
      </c>
    </row>
  </sheetData>
  <mergeCells count="22">
    <mergeCell ref="G3:I3"/>
    <mergeCell ref="B11:H11"/>
    <mergeCell ref="B15:H15"/>
    <mergeCell ref="C16:H16"/>
    <mergeCell ref="C17:H17"/>
    <mergeCell ref="C18:D18"/>
    <mergeCell ref="C20:D20"/>
    <mergeCell ref="E20:F20"/>
    <mergeCell ref="C27:G27"/>
    <mergeCell ref="B28:H28"/>
    <mergeCell ref="B21:B22"/>
    <mergeCell ref="C21:D22"/>
    <mergeCell ref="E21:F22"/>
    <mergeCell ref="G21:G22"/>
    <mergeCell ref="B23:B24"/>
    <mergeCell ref="C23:D24"/>
    <mergeCell ref="E23:F24"/>
    <mergeCell ref="G23:G24"/>
    <mergeCell ref="B25:B26"/>
    <mergeCell ref="C25:D26"/>
    <mergeCell ref="E25:F26"/>
    <mergeCell ref="G25:G26"/>
  </mergeCells>
  <phoneticPr fontId="3"/>
  <conditionalFormatting sqref="G3:I3">
    <cfRule type="cellIs" dxfId="36" priority="2" operator="between">
      <formula>43586</formula>
      <formula>43830</formula>
    </cfRule>
  </conditionalFormatting>
  <conditionalFormatting sqref="B13">
    <cfRule type="cellIs" dxfId="35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G21:G26 G3:I3"/>
    <dataValidation imeMode="on" allowBlank="1" showDropDown="0" showInputMessage="1" showErrorMessage="1" sqref="C27:G27 E21:F26"/>
  </dataValidations>
  <printOptions horizontalCentered="1"/>
  <pageMargins left="0.82" right="0.55118110236220474" top="0.98425196850393681" bottom="0.59055118110236227" header="0.31496062992125984" footer="0.31496062992125984"/>
  <pageSetup paperSize="9" fitToWidth="1" fitToHeight="1" orientation="portrait" usePrinterDefaults="1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6"/>
  </sheetPr>
  <dimension ref="A1:I32"/>
  <sheetViews>
    <sheetView view="pageBreakPreview" topLeftCell="A10" zoomScaleSheetLayoutView="100" workbookViewId="0">
      <selection activeCell="I32" sqref="I32"/>
    </sheetView>
  </sheetViews>
  <sheetFormatPr defaultRowHeight="30" customHeight="1"/>
  <cols>
    <col min="1" max="1" width="2.75" style="184" customWidth="1"/>
    <col min="2" max="2" width="17.625" style="184" customWidth="1"/>
    <col min="3" max="3" width="8.5" style="184" customWidth="1"/>
    <col min="4" max="4" width="12.125" style="184" customWidth="1"/>
    <col min="5" max="5" width="8.625" style="184" customWidth="1"/>
    <col min="6" max="6" width="21.25" style="184" customWidth="1"/>
    <col min="7" max="7" width="8.25" style="119" customWidth="1"/>
    <col min="8" max="8" width="4.875" style="184" bestFit="1" customWidth="1"/>
    <col min="9" max="9" width="3" style="184" customWidth="1"/>
    <col min="10" max="16384" width="9" style="184" customWidth="1"/>
  </cols>
  <sheetData>
    <row r="1" spans="1:9" ht="14.25">
      <c r="A1" s="186"/>
      <c r="B1" s="187"/>
      <c r="C1" s="187"/>
      <c r="D1" s="187"/>
      <c r="E1" s="187"/>
      <c r="F1" s="187"/>
      <c r="G1" s="186"/>
      <c r="H1" s="187"/>
      <c r="I1" s="187"/>
    </row>
    <row r="2" spans="1:9" ht="14.25">
      <c r="A2" s="186"/>
      <c r="B2" s="187"/>
      <c r="C2" s="187"/>
      <c r="D2" s="187"/>
      <c r="E2" s="187"/>
      <c r="F2" s="187"/>
      <c r="G2" s="186"/>
      <c r="H2" s="187"/>
      <c r="I2" s="187"/>
    </row>
    <row r="3" spans="1:9" ht="14.25">
      <c r="A3" s="187"/>
      <c r="B3" s="187"/>
      <c r="C3" s="187"/>
      <c r="D3" s="187"/>
      <c r="E3" s="187"/>
      <c r="F3" s="187"/>
      <c r="G3" s="209" t="s">
        <v>116</v>
      </c>
      <c r="H3" s="209"/>
      <c r="I3" s="209"/>
    </row>
    <row r="4" spans="1:9" ht="14.25">
      <c r="A4" s="187"/>
      <c r="B4" s="187"/>
      <c r="C4" s="187"/>
      <c r="D4" s="187"/>
      <c r="E4" s="187"/>
      <c r="F4" s="187"/>
      <c r="G4" s="187"/>
      <c r="H4" s="186"/>
      <c r="I4" s="195"/>
    </row>
    <row r="5" spans="1:9" ht="14.25">
      <c r="A5" s="187"/>
      <c r="B5" s="186" t="str">
        <f>"砺波市長　"&amp;入力ｼｰﾄ!J18&amp;"　様"</f>
        <v>砺波市長　夏野　修　様</v>
      </c>
      <c r="C5" s="187"/>
      <c r="D5" s="187"/>
      <c r="E5" s="187"/>
      <c r="F5" s="187"/>
      <c r="G5" s="187"/>
      <c r="H5" s="186"/>
      <c r="I5" s="187"/>
    </row>
    <row r="6" spans="1:9" ht="14.25">
      <c r="A6" s="187"/>
      <c r="B6" s="187"/>
      <c r="C6" s="187"/>
      <c r="D6" s="187"/>
      <c r="E6" s="187"/>
      <c r="F6" s="187"/>
      <c r="G6" s="187"/>
      <c r="H6" s="186"/>
      <c r="I6" s="195"/>
    </row>
    <row r="7" spans="1:9" ht="30" customHeight="1">
      <c r="A7" s="187"/>
      <c r="B7" s="187"/>
      <c r="C7" s="187"/>
      <c r="D7" s="195"/>
      <c r="E7" s="195" t="s">
        <v>84</v>
      </c>
      <c r="F7" s="206" t="str">
        <f>入力ｼｰﾄ!J21</f>
        <v>砺波市□□□</v>
      </c>
      <c r="G7" s="187"/>
      <c r="H7" s="186"/>
      <c r="I7" s="187"/>
    </row>
    <row r="8" spans="1:9" ht="30" customHeight="1">
      <c r="A8" s="187"/>
      <c r="B8" s="187"/>
      <c r="C8" s="187"/>
      <c r="D8" s="195"/>
      <c r="E8" s="195" t="s">
        <v>118</v>
      </c>
      <c r="F8" s="206" t="str">
        <f>入力ｼｰﾄ!J22</f>
        <v>株式会社□□コンサル</v>
      </c>
      <c r="G8" s="187"/>
      <c r="H8" s="195"/>
      <c r="I8" s="187"/>
    </row>
    <row r="9" spans="1:9" ht="30" customHeight="1">
      <c r="A9" s="187"/>
      <c r="B9" s="187"/>
      <c r="C9" s="195"/>
      <c r="D9" s="195"/>
      <c r="E9" s="195"/>
      <c r="F9" s="206" t="str">
        <f>入力ｼｰﾄ!J23</f>
        <v>代表取締役社長　□□□□</v>
      </c>
      <c r="G9" s="187"/>
      <c r="H9" s="186"/>
      <c r="I9" s="187"/>
    </row>
    <row r="10" spans="1:9" ht="36" customHeight="1">
      <c r="A10" s="187"/>
      <c r="B10" s="187"/>
      <c r="C10" s="187"/>
      <c r="D10" s="187"/>
      <c r="E10" s="187"/>
      <c r="F10" s="187"/>
      <c r="G10" s="186"/>
      <c r="H10" s="213"/>
      <c r="I10" s="187"/>
    </row>
    <row r="11" spans="1:9" ht="30" customHeight="1">
      <c r="B11" s="189" t="s">
        <v>112</v>
      </c>
      <c r="C11" s="189"/>
      <c r="D11" s="189"/>
      <c r="E11" s="189"/>
      <c r="F11" s="189"/>
      <c r="G11" s="189"/>
      <c r="H11" s="189"/>
    </row>
    <row r="12" spans="1:9" ht="36" customHeight="1">
      <c r="H12" s="214"/>
    </row>
    <row r="13" spans="1:9" ht="24.75" customHeight="1">
      <c r="A13" s="187"/>
      <c r="B13" s="190">
        <f>入力ｼｰﾄ!E19</f>
        <v>44656</v>
      </c>
      <c r="C13" s="186" t="s">
        <v>205</v>
      </c>
      <c r="D13" s="186"/>
      <c r="E13" s="186"/>
      <c r="F13" s="187"/>
      <c r="G13" s="186"/>
      <c r="H13" s="187"/>
      <c r="I13" s="187"/>
    </row>
    <row r="14" spans="1:9" ht="24.75" customHeight="1">
      <c r="A14" s="187"/>
      <c r="B14" s="186" t="s">
        <v>4</v>
      </c>
      <c r="C14" s="187"/>
      <c r="D14" s="187"/>
      <c r="E14" s="187"/>
      <c r="F14" s="187"/>
      <c r="G14" s="186"/>
      <c r="H14" s="187"/>
      <c r="I14" s="187"/>
    </row>
    <row r="15" spans="1:9" ht="37.5" customHeight="1">
      <c r="A15" s="187"/>
      <c r="B15" s="188" t="s">
        <v>22</v>
      </c>
      <c r="C15" s="188"/>
      <c r="D15" s="188"/>
      <c r="E15" s="188"/>
      <c r="F15" s="188"/>
      <c r="G15" s="188"/>
      <c r="H15" s="188"/>
      <c r="I15" s="187"/>
    </row>
    <row r="16" spans="1:9" s="185" customFormat="1" ht="30" customHeight="1">
      <c r="A16" s="188"/>
      <c r="B16" s="191" t="s">
        <v>137</v>
      </c>
      <c r="C16" s="196" t="str">
        <f>入力ｼｰﾄ!E17</f>
        <v>市道○○線○○業務委託</v>
      </c>
      <c r="D16" s="196"/>
      <c r="E16" s="196"/>
      <c r="F16" s="196"/>
      <c r="G16" s="196"/>
      <c r="H16" s="196"/>
      <c r="I16" s="188"/>
    </row>
    <row r="17" spans="1:9" s="185" customFormat="1" ht="30" customHeight="1">
      <c r="A17" s="188"/>
      <c r="B17" s="191" t="s">
        <v>150</v>
      </c>
      <c r="C17" s="215" t="str">
        <f>入力ｼｰﾄ!E18&amp;"　地内"</f>
        <v>砺波市　庄川町○外　地内</v>
      </c>
      <c r="D17" s="215"/>
      <c r="E17" s="215"/>
      <c r="F17" s="215"/>
      <c r="G17" s="215"/>
      <c r="H17" s="215"/>
      <c r="I17" s="188"/>
    </row>
    <row r="18" spans="1:9" s="185" customFormat="1" ht="30" customHeight="1">
      <c r="A18" s="188"/>
      <c r="B18" s="191" t="s">
        <v>236</v>
      </c>
      <c r="C18" s="197">
        <f>IF(入力ｼｰﾄ!E25="","　　　　　円",IF(入力ｼｰﾄ!E26="",入力ｼｰﾄ!E25,入力ｼｰﾄ!E26))</f>
        <v>1200000</v>
      </c>
      <c r="D18" s="197"/>
      <c r="E18" s="202"/>
      <c r="F18" s="188"/>
      <c r="G18" s="188"/>
      <c r="H18" s="188"/>
      <c r="I18" s="188"/>
    </row>
    <row r="19" spans="1:9" s="185" customFormat="1" ht="20.25" customHeight="1">
      <c r="A19" s="188"/>
      <c r="B19" s="191"/>
      <c r="C19" s="216"/>
      <c r="D19" s="216"/>
      <c r="E19" s="202"/>
      <c r="F19" s="188"/>
      <c r="G19" s="188"/>
      <c r="H19" s="188"/>
      <c r="I19" s="188"/>
    </row>
    <row r="20" spans="1:9" s="185" customFormat="1" ht="44.25" customHeight="1">
      <c r="A20" s="185"/>
      <c r="B20" s="192" t="s">
        <v>23</v>
      </c>
      <c r="C20" s="192" t="s">
        <v>80</v>
      </c>
      <c r="D20" s="199" t="s">
        <v>218</v>
      </c>
      <c r="E20" s="199"/>
      <c r="F20" s="192" t="s">
        <v>216</v>
      </c>
      <c r="G20" s="210" t="s">
        <v>213</v>
      </c>
      <c r="H20" s="210"/>
      <c r="I20" s="185"/>
    </row>
    <row r="21" spans="1:9" s="185" customFormat="1" ht="21" customHeight="1">
      <c r="A21" s="185"/>
      <c r="B21" s="192" t="s">
        <v>166</v>
      </c>
      <c r="C21" s="192" t="s">
        <v>119</v>
      </c>
      <c r="D21" s="200" t="str">
        <f>+入力ｼｰﾄ!J24</f>
        <v>しょうげ　○○</v>
      </c>
      <c r="E21" s="200"/>
      <c r="F21" s="218"/>
      <c r="G21" s="207"/>
      <c r="H21" s="207"/>
      <c r="I21" s="185"/>
    </row>
    <row r="22" spans="1:9" s="185" customFormat="1" ht="21" customHeight="1">
      <c r="A22" s="185"/>
      <c r="B22" s="192"/>
      <c r="C22" s="192" t="s">
        <v>120</v>
      </c>
      <c r="D22" s="200" t="str">
        <f>+入力ｼｰﾄ!J27</f>
        <v>はやし　○○</v>
      </c>
      <c r="E22" s="200"/>
      <c r="F22" s="218"/>
      <c r="G22" s="207"/>
      <c r="H22" s="207"/>
      <c r="I22" s="185"/>
    </row>
    <row r="23" spans="1:9" s="185" customFormat="1" ht="21" customHeight="1">
      <c r="A23" s="185"/>
      <c r="B23" s="192" t="s">
        <v>25</v>
      </c>
      <c r="C23" s="192" t="s">
        <v>119</v>
      </c>
      <c r="D23" s="200" t="str">
        <f>+入力ｼｰﾄ!J25</f>
        <v>なかの　○○</v>
      </c>
      <c r="E23" s="200"/>
      <c r="F23" s="218"/>
      <c r="G23" s="207"/>
      <c r="H23" s="207"/>
      <c r="I23" s="185"/>
    </row>
    <row r="24" spans="1:9" s="185" customFormat="1" ht="21" customHeight="1">
      <c r="A24" s="185"/>
      <c r="B24" s="192"/>
      <c r="C24" s="192" t="s">
        <v>120</v>
      </c>
      <c r="D24" s="200" t="str">
        <f>+入力ｼｰﾄ!J28</f>
        <v>たかなみ　○○</v>
      </c>
      <c r="E24" s="200"/>
      <c r="F24" s="218"/>
      <c r="G24" s="207"/>
      <c r="H24" s="207"/>
      <c r="I24" s="185"/>
    </row>
    <row r="25" spans="1:9" ht="21" customHeight="1">
      <c r="B25" s="192" t="s">
        <v>175</v>
      </c>
      <c r="C25" s="192" t="s">
        <v>119</v>
      </c>
      <c r="D25" s="200" t="str">
        <f>+入力ｼｰﾄ!J26</f>
        <v>たかのす　○○</v>
      </c>
      <c r="E25" s="200"/>
      <c r="F25" s="219"/>
      <c r="G25" s="207"/>
      <c r="H25" s="207"/>
    </row>
    <row r="26" spans="1:9" ht="21" customHeight="1">
      <c r="B26" s="192"/>
      <c r="C26" s="192" t="s">
        <v>120</v>
      </c>
      <c r="D26" s="200" t="str">
        <f>+入力ｼｰﾄ!J29</f>
        <v>あぶらでん　○○</v>
      </c>
      <c r="E26" s="200"/>
      <c r="F26" s="219"/>
      <c r="G26" s="207"/>
      <c r="H26" s="207"/>
    </row>
    <row r="27" spans="1:9" ht="71.25" customHeight="1">
      <c r="B27" s="193" t="s">
        <v>56</v>
      </c>
      <c r="C27" s="217"/>
      <c r="D27" s="217"/>
      <c r="E27" s="217"/>
      <c r="F27" s="217"/>
      <c r="G27" s="217"/>
      <c r="H27" s="220"/>
    </row>
    <row r="28" spans="1:9" ht="19.5" customHeight="1">
      <c r="B28" s="194" t="s">
        <v>219</v>
      </c>
      <c r="C28" s="194"/>
      <c r="D28" s="194"/>
      <c r="E28" s="194"/>
      <c r="F28" s="194"/>
      <c r="G28" s="194"/>
      <c r="H28" s="194"/>
    </row>
    <row r="29" spans="1:9" ht="19.5" customHeight="1">
      <c r="B29" s="119" t="s">
        <v>187</v>
      </c>
    </row>
    <row r="30" spans="1:9" ht="13.5">
      <c r="B30" s="119" t="s">
        <v>222</v>
      </c>
    </row>
    <row r="31" spans="1:9" ht="13.5">
      <c r="B31" s="119" t="s">
        <v>176</v>
      </c>
    </row>
    <row r="32" spans="1:9" ht="19.5" customHeight="1">
      <c r="B32" s="119" t="s">
        <v>224</v>
      </c>
    </row>
  </sheetData>
  <mergeCells count="25">
    <mergeCell ref="G3:I3"/>
    <mergeCell ref="B11:H11"/>
    <mergeCell ref="B15:H15"/>
    <mergeCell ref="C16:H16"/>
    <mergeCell ref="C17:H17"/>
    <mergeCell ref="C18:D18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C27:H27"/>
    <mergeCell ref="B28:H28"/>
    <mergeCell ref="B21:B22"/>
    <mergeCell ref="B23:B24"/>
    <mergeCell ref="B25:B26"/>
  </mergeCells>
  <phoneticPr fontId="3"/>
  <conditionalFormatting sqref="B13">
    <cfRule type="cellIs" dxfId="34" priority="1" operator="between">
      <formula>43586</formula>
      <formula>43830</formula>
    </cfRule>
  </conditionalFormatting>
  <conditionalFormatting sqref="G3:I3">
    <cfRule type="cellIs" dxfId="33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G21:H26 G3:I3"/>
    <dataValidation imeMode="on" allowBlank="1" showDropDown="0" showInputMessage="1" showErrorMessage="1" sqref="D21:F26 C27"/>
  </dataValidations>
  <printOptions horizontalCentered="1"/>
  <pageMargins left="0.82" right="0.55118110236220474" top="0.98425196850393681" bottom="0.59055118110236227" header="0.31496062992125984" footer="0.31496062992125984"/>
  <pageSetup paperSize="9" fitToWidth="1" fitToHeight="1" orientation="portrait" usePrinterDefaults="1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41"/>
  <sheetViews>
    <sheetView view="pageBreakPreview" zoomScaleSheetLayoutView="100" workbookViewId="0">
      <selection activeCell="B1" sqref="B1"/>
    </sheetView>
  </sheetViews>
  <sheetFormatPr defaultRowHeight="13.5"/>
  <cols>
    <col min="1" max="1" width="2.625" customWidth="1"/>
    <col min="2" max="2" width="3.75" customWidth="1"/>
    <col min="3" max="4" width="9" customWidth="1"/>
    <col min="5" max="5" width="10.375" customWidth="1"/>
    <col min="6" max="6" width="5.5" customWidth="1"/>
    <col min="7" max="7" width="11.5" customWidth="1"/>
    <col min="8" max="8" width="9.625" customWidth="1"/>
    <col min="9" max="9" width="10.75" customWidth="1"/>
    <col min="11" max="11" width="2.625" customWidth="1"/>
  </cols>
  <sheetData>
    <row r="1" spans="1:11" ht="18" customHeight="1">
      <c r="A1" s="221"/>
      <c r="B1" s="221"/>
      <c r="C1" s="221"/>
      <c r="D1" s="221"/>
      <c r="E1" s="221"/>
      <c r="F1" s="221"/>
      <c r="G1" s="221"/>
      <c r="H1" s="221"/>
      <c r="I1" s="253" t="s">
        <v>303</v>
      </c>
      <c r="J1" s="253"/>
      <c r="K1" s="253"/>
    </row>
    <row r="2" spans="1:11" ht="18" customHeight="1">
      <c r="A2" s="221"/>
      <c r="B2" s="221"/>
      <c r="C2" s="221"/>
      <c r="D2" s="221"/>
      <c r="E2" s="221"/>
      <c r="F2" s="221"/>
      <c r="G2" s="221"/>
      <c r="H2" s="221"/>
      <c r="I2" s="221"/>
      <c r="J2" s="247"/>
    </row>
    <row r="3" spans="1:11" ht="18" customHeight="1">
      <c r="A3" s="222"/>
      <c r="B3" s="225" t="str">
        <f>"砺波市長　"&amp;入力ｼｰﾄ!J18&amp;"　様"</f>
        <v>砺波市長　夏野　修　様</v>
      </c>
      <c r="C3" s="221"/>
      <c r="D3" s="221"/>
      <c r="E3" s="221"/>
      <c r="F3" s="221"/>
      <c r="G3" s="221"/>
      <c r="H3" s="221"/>
      <c r="I3" s="221"/>
      <c r="J3" s="221"/>
      <c r="K3" s="222"/>
    </row>
    <row r="4" spans="1:11" ht="18" customHeight="1">
      <c r="A4" s="222"/>
      <c r="B4" s="221"/>
      <c r="C4" s="221"/>
      <c r="D4" s="221"/>
      <c r="E4" s="221"/>
      <c r="F4" s="221"/>
      <c r="G4" s="221"/>
      <c r="H4" s="221"/>
      <c r="I4" s="221"/>
      <c r="J4" s="221"/>
      <c r="K4" s="222"/>
    </row>
    <row r="5" spans="1:11" ht="18" customHeight="1">
      <c r="A5" s="221"/>
      <c r="B5" s="221"/>
      <c r="C5" s="221"/>
      <c r="D5" s="221"/>
      <c r="E5" s="221"/>
      <c r="F5" s="247" t="s">
        <v>354</v>
      </c>
      <c r="G5" s="225" t="str">
        <f>入力ｼｰﾄ!J21</f>
        <v>砺波市□□□</v>
      </c>
      <c r="H5" s="225"/>
      <c r="I5" s="221"/>
      <c r="J5" s="221"/>
      <c r="K5" s="222"/>
    </row>
    <row r="6" spans="1:11" ht="18" customHeight="1">
      <c r="A6" s="221"/>
      <c r="B6" s="221"/>
      <c r="C6" s="221"/>
      <c r="D6" s="221"/>
      <c r="E6" s="221"/>
      <c r="F6" s="247" t="s">
        <v>355</v>
      </c>
      <c r="G6" s="225" t="str">
        <f>入力ｼｰﾄ!J22</f>
        <v>株式会社□□コンサル</v>
      </c>
      <c r="H6" s="225"/>
      <c r="I6" s="221"/>
      <c r="J6" s="247"/>
      <c r="K6" s="262"/>
    </row>
    <row r="7" spans="1:11" ht="18" customHeight="1">
      <c r="A7" s="221"/>
      <c r="B7" s="221"/>
      <c r="C7" s="221"/>
      <c r="D7" s="221"/>
      <c r="E7" s="221"/>
      <c r="F7" s="247"/>
      <c r="G7" s="225" t="str">
        <f>入力ｼｰﾄ!J23</f>
        <v>代表取締役社長　□□□□</v>
      </c>
      <c r="H7" s="225"/>
      <c r="I7" s="221"/>
      <c r="J7" s="221"/>
      <c r="K7" s="263" t="s">
        <v>288</v>
      </c>
    </row>
    <row r="8" spans="1:11" ht="18" customHeight="1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2"/>
    </row>
    <row r="9" spans="1:11" ht="18" customHeight="1">
      <c r="A9" s="221"/>
      <c r="B9" s="221"/>
      <c r="C9" s="221"/>
      <c r="D9" s="221"/>
      <c r="E9" s="238" t="s">
        <v>302</v>
      </c>
      <c r="F9" s="221"/>
      <c r="G9" s="221"/>
      <c r="H9" s="221"/>
      <c r="I9" s="221"/>
      <c r="J9" s="221"/>
      <c r="K9" s="222"/>
    </row>
    <row r="10" spans="1:11" ht="18" customHeight="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182"/>
    </row>
    <row r="11" spans="1:11" ht="18" customHeight="1">
      <c r="B11" s="221" t="s">
        <v>291</v>
      </c>
      <c r="C11" s="223"/>
      <c r="D11" s="223"/>
      <c r="E11" s="223"/>
      <c r="F11" s="223"/>
      <c r="G11" s="223"/>
      <c r="H11" s="223"/>
      <c r="I11" s="223"/>
      <c r="J11" s="223"/>
      <c r="K11" s="182"/>
    </row>
    <row r="12" spans="1:11" ht="18" customHeight="1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182"/>
    </row>
    <row r="13" spans="1:11" ht="18" customHeight="1">
      <c r="A13" s="223"/>
      <c r="B13" s="128"/>
      <c r="C13" s="229" t="s">
        <v>62</v>
      </c>
      <c r="D13" s="234"/>
      <c r="E13" s="234"/>
      <c r="F13" s="128"/>
      <c r="G13" s="223"/>
      <c r="H13" s="223"/>
      <c r="I13" s="223"/>
      <c r="J13" s="223"/>
      <c r="K13" s="182"/>
    </row>
    <row r="14" spans="1:11" ht="18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182"/>
    </row>
    <row r="15" spans="1:11" ht="18" customHeight="1">
      <c r="B15" s="221" t="s">
        <v>51</v>
      </c>
      <c r="C15" s="221"/>
      <c r="D15" s="235">
        <f>入力ｼｰﾄ!E19</f>
        <v>44656</v>
      </c>
      <c r="E15" s="235"/>
      <c r="F15" s="221" t="s">
        <v>289</v>
      </c>
      <c r="G15" s="221"/>
      <c r="H15" s="221"/>
      <c r="I15" s="223"/>
      <c r="J15" s="223"/>
      <c r="K15" s="182"/>
    </row>
    <row r="16" spans="1:11" ht="18" customHeight="1">
      <c r="B16" s="221" t="s">
        <v>297</v>
      </c>
      <c r="C16" s="221"/>
      <c r="D16" s="221"/>
      <c r="E16" s="221"/>
      <c r="F16" s="221"/>
      <c r="G16" s="221"/>
      <c r="H16" s="221"/>
      <c r="I16" s="223"/>
      <c r="J16" s="223"/>
      <c r="K16" s="182"/>
    </row>
    <row r="17" spans="1:11" ht="18" customHeight="1">
      <c r="A17" s="223"/>
      <c r="B17" s="221"/>
      <c r="C17" s="221"/>
      <c r="D17" s="221"/>
      <c r="E17" s="221"/>
      <c r="F17" s="221"/>
      <c r="G17" s="221"/>
      <c r="H17" s="221"/>
      <c r="I17" s="223"/>
      <c r="J17" s="223"/>
      <c r="K17" s="182"/>
    </row>
    <row r="18" spans="1:11" ht="18" customHeight="1">
      <c r="A18" s="223"/>
      <c r="B18" s="221"/>
      <c r="C18" s="221"/>
      <c r="D18" s="221"/>
      <c r="F18" s="221" t="s">
        <v>301</v>
      </c>
      <c r="G18" s="221"/>
      <c r="H18" s="221"/>
      <c r="I18" s="223"/>
      <c r="J18" s="223"/>
      <c r="K18" s="182"/>
    </row>
    <row r="19" spans="1:11" ht="18" customHeight="1">
      <c r="A19" s="223"/>
      <c r="B19" s="221"/>
      <c r="C19" s="221"/>
      <c r="D19" s="221"/>
      <c r="E19" s="239" t="str">
        <f>入力ｼｰﾄ!E17</f>
        <v>市道○○線○○業務委託</v>
      </c>
      <c r="F19" s="239"/>
      <c r="G19" s="239"/>
      <c r="H19" s="239"/>
      <c r="I19" s="239"/>
      <c r="J19" s="239"/>
      <c r="K19" s="182"/>
    </row>
    <row r="20" spans="1:11" ht="18" customHeight="1">
      <c r="A20" s="223"/>
      <c r="B20" s="221" t="s">
        <v>299</v>
      </c>
      <c r="C20" s="221"/>
      <c r="D20" s="221"/>
      <c r="E20" s="239"/>
      <c r="F20" s="239"/>
      <c r="G20" s="239"/>
      <c r="H20" s="239"/>
      <c r="I20" s="239"/>
      <c r="J20" s="239"/>
      <c r="K20" s="182"/>
    </row>
    <row r="21" spans="1:11" ht="18" customHeight="1">
      <c r="A21" s="223"/>
      <c r="B21" s="221"/>
      <c r="C21" s="221"/>
      <c r="D21" s="221"/>
      <c r="E21" s="221"/>
      <c r="F21" s="221"/>
      <c r="G21" s="221"/>
      <c r="H21" s="221"/>
      <c r="I21" s="223"/>
      <c r="J21" s="223"/>
      <c r="K21" s="182"/>
    </row>
    <row r="22" spans="1:11" ht="18" customHeight="1">
      <c r="A22" s="223"/>
      <c r="B22" s="221" t="s">
        <v>221</v>
      </c>
      <c r="C22" s="221"/>
      <c r="D22" s="221"/>
      <c r="E22" s="240" t="str">
        <f>入力ｼｰﾄ!E18&amp;"　地内"</f>
        <v>砺波市　庄川町○外　地内</v>
      </c>
      <c r="F22" s="221"/>
      <c r="G22" s="221"/>
      <c r="H22" s="221"/>
      <c r="I22" s="223"/>
      <c r="J22" s="223"/>
      <c r="K22" s="182"/>
    </row>
    <row r="23" spans="1:11" ht="18" customHeight="1">
      <c r="A23" s="223"/>
      <c r="B23" s="221"/>
      <c r="C23" s="221"/>
      <c r="D23" s="221"/>
      <c r="E23" s="221"/>
      <c r="F23" s="221"/>
      <c r="G23" s="221"/>
      <c r="H23" s="221"/>
      <c r="I23" s="223"/>
      <c r="J23" s="223"/>
      <c r="K23" s="182"/>
    </row>
    <row r="24" spans="1:11" ht="18" customHeight="1">
      <c r="A24" s="223"/>
      <c r="B24" s="221" t="s">
        <v>254</v>
      </c>
      <c r="C24" s="221"/>
      <c r="D24" s="221"/>
      <c r="E24" s="241">
        <f>IF(入力ｼｰﾄ!E25="","金　　　　　円",入力ｼｰﾄ!E25)</f>
        <v>1000000</v>
      </c>
      <c r="F24" s="241"/>
      <c r="G24" s="241"/>
      <c r="H24" s="221"/>
      <c r="I24" s="223"/>
      <c r="J24" s="223"/>
      <c r="K24" s="182"/>
    </row>
    <row r="25" spans="1:11" ht="18" customHeight="1">
      <c r="A25" s="223"/>
      <c r="B25" s="221"/>
      <c r="C25" s="221"/>
      <c r="D25" s="221"/>
      <c r="E25" s="221"/>
      <c r="F25" s="221"/>
      <c r="G25" s="221"/>
      <c r="H25" s="221"/>
      <c r="I25" s="223"/>
      <c r="J25" s="223"/>
      <c r="K25" s="182"/>
    </row>
    <row r="26" spans="1:11" ht="18" customHeight="1">
      <c r="A26" s="223"/>
      <c r="B26" s="221" t="s">
        <v>300</v>
      </c>
      <c r="C26" s="221"/>
      <c r="D26" s="221"/>
      <c r="E26" s="242"/>
      <c r="F26" s="242"/>
      <c r="G26" s="242"/>
      <c r="H26" s="221" t="s">
        <v>17</v>
      </c>
      <c r="I26" s="254"/>
      <c r="J26" s="254"/>
      <c r="K26" s="182"/>
    </row>
    <row r="27" spans="1:11" ht="18" customHeight="1">
      <c r="A27" s="223"/>
      <c r="B27" s="221"/>
      <c r="C27" s="221"/>
      <c r="D27" s="221"/>
      <c r="E27" s="221"/>
      <c r="F27" s="221"/>
      <c r="G27" s="221"/>
      <c r="H27" s="221"/>
      <c r="I27" s="223"/>
      <c r="J27" s="223"/>
      <c r="K27" s="182"/>
    </row>
    <row r="28" spans="1:11" ht="18" customHeight="1">
      <c r="A28" s="223"/>
      <c r="B28" s="221" t="s">
        <v>161</v>
      </c>
      <c r="C28" s="223"/>
      <c r="D28" s="223"/>
      <c r="E28" s="221" t="s">
        <v>379</v>
      </c>
      <c r="F28" s="221"/>
      <c r="G28" s="221" t="s">
        <v>380</v>
      </c>
      <c r="H28" s="242"/>
      <c r="I28" s="242"/>
      <c r="J28" s="242"/>
      <c r="K28" s="182"/>
    </row>
    <row r="29" spans="1:11" ht="18" customHeight="1">
      <c r="A29" s="223"/>
      <c r="B29" s="221"/>
      <c r="C29" s="221"/>
      <c r="D29" s="221"/>
      <c r="E29" s="221"/>
      <c r="F29" s="221"/>
      <c r="G29" s="221"/>
      <c r="H29" s="221"/>
      <c r="I29" s="221"/>
      <c r="J29" s="221"/>
      <c r="K29" s="182"/>
    </row>
    <row r="30" spans="1:11" ht="18" customHeight="1">
      <c r="A30" s="223"/>
      <c r="B30" s="221"/>
      <c r="C30" s="221"/>
      <c r="D30" s="221"/>
      <c r="E30" s="243" t="s">
        <v>153</v>
      </c>
      <c r="F30" s="248"/>
      <c r="G30" s="248"/>
      <c r="H30" s="248"/>
      <c r="I30" s="221"/>
      <c r="J30" s="221"/>
      <c r="K30" s="182"/>
    </row>
    <row r="31" spans="1:11" ht="18" customHeight="1">
      <c r="A31" s="223"/>
      <c r="B31" s="221"/>
      <c r="C31" s="221"/>
      <c r="D31" s="221"/>
      <c r="E31" s="221" t="s">
        <v>248</v>
      </c>
      <c r="F31" s="242"/>
      <c r="G31" s="242"/>
      <c r="H31" s="242"/>
      <c r="I31" s="255"/>
      <c r="J31" s="255"/>
      <c r="K31" s="182"/>
    </row>
    <row r="32" spans="1:11" ht="18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264"/>
    </row>
    <row r="33" spans="1:11" ht="30" customHeight="1">
      <c r="A33" s="139"/>
      <c r="B33" s="135" t="s">
        <v>124</v>
      </c>
      <c r="C33" s="139"/>
      <c r="D33" s="139"/>
      <c r="E33" s="139"/>
      <c r="F33" s="139"/>
      <c r="G33" s="139"/>
      <c r="H33" s="139"/>
      <c r="I33" s="139"/>
      <c r="J33" s="139"/>
      <c r="K33" s="265"/>
    </row>
    <row r="34" spans="1:11" ht="16.5" customHeight="1">
      <c r="A34" s="224"/>
      <c r="B34" s="136" t="s">
        <v>238</v>
      </c>
      <c r="C34" s="230" t="s">
        <v>287</v>
      </c>
      <c r="D34" s="230" t="s">
        <v>228</v>
      </c>
      <c r="E34" s="244"/>
      <c r="F34" s="249"/>
      <c r="G34" s="143" t="s">
        <v>245</v>
      </c>
      <c r="H34" s="143"/>
      <c r="I34" s="157"/>
      <c r="J34" s="230" t="s">
        <v>39</v>
      </c>
    </row>
    <row r="35" spans="1:11" ht="51" customHeight="1">
      <c r="A35" s="224"/>
      <c r="B35" s="136"/>
      <c r="C35" s="141"/>
      <c r="D35" s="141"/>
      <c r="E35" s="142"/>
      <c r="F35" s="143"/>
      <c r="G35" s="143"/>
      <c r="H35" s="143"/>
      <c r="I35" s="157"/>
      <c r="J35" s="149"/>
    </row>
    <row r="36" spans="1:11" ht="36.75" customHeight="1">
      <c r="A36" s="224"/>
      <c r="B36" s="226" t="s">
        <v>48</v>
      </c>
      <c r="C36" s="142"/>
      <c r="D36" s="143"/>
      <c r="E36" s="143"/>
      <c r="F36" s="143"/>
      <c r="G36" s="143"/>
      <c r="H36" s="143"/>
      <c r="I36" s="256"/>
      <c r="J36" s="157"/>
    </row>
    <row r="37" spans="1:11" ht="16.5" customHeight="1">
      <c r="A37" s="223"/>
      <c r="B37" s="227"/>
      <c r="C37" s="231" t="s">
        <v>61</v>
      </c>
      <c r="D37" s="135"/>
      <c r="E37" s="135"/>
      <c r="F37" s="135"/>
      <c r="G37" s="135"/>
      <c r="H37" s="135"/>
      <c r="I37" s="135"/>
      <c r="J37" s="259"/>
      <c r="K37" s="266"/>
    </row>
    <row r="38" spans="1:11" ht="16.5" customHeight="1">
      <c r="A38" s="223"/>
      <c r="B38" s="227"/>
      <c r="C38" s="232" t="s">
        <v>304</v>
      </c>
      <c r="D38" s="236"/>
      <c r="E38" s="245" t="s">
        <v>63</v>
      </c>
      <c r="F38" s="245"/>
      <c r="G38" s="251" t="s">
        <v>201</v>
      </c>
      <c r="H38" s="251"/>
      <c r="I38" s="257"/>
      <c r="J38" s="260"/>
      <c r="K38" s="266"/>
    </row>
    <row r="39" spans="1:11" ht="16.5" customHeight="1">
      <c r="A39" s="223"/>
      <c r="B39" s="228"/>
      <c r="C39" s="233">
        <f>入力ｼｰﾄ!E25</f>
        <v>1000000</v>
      </c>
      <c r="D39" s="237"/>
      <c r="E39" s="246"/>
      <c r="F39" s="250" t="s">
        <v>81</v>
      </c>
      <c r="G39" s="252"/>
      <c r="H39" s="252"/>
      <c r="I39" s="258" t="s">
        <v>305</v>
      </c>
      <c r="J39" s="261"/>
      <c r="K39" s="266"/>
    </row>
    <row r="40" spans="1:11" ht="14.25">
      <c r="A40" s="223"/>
      <c r="B40" s="223"/>
      <c r="C40" s="223"/>
      <c r="D40" s="223"/>
      <c r="E40" s="223"/>
      <c r="F40" s="223"/>
      <c r="G40" s="223"/>
      <c r="H40" s="223"/>
      <c r="I40" s="223"/>
      <c r="J40" s="223"/>
    </row>
    <row r="41" spans="1:11" ht="14.25">
      <c r="A41" s="223"/>
      <c r="B41" s="223"/>
      <c r="C41" s="223"/>
      <c r="D41" s="223"/>
      <c r="E41" s="223"/>
      <c r="F41" s="223"/>
      <c r="G41" s="223"/>
      <c r="H41" s="223"/>
      <c r="I41" s="223"/>
      <c r="J41" s="223"/>
    </row>
  </sheetData>
  <mergeCells count="14">
    <mergeCell ref="I1:K1"/>
    <mergeCell ref="C13:E13"/>
    <mergeCell ref="D15:E15"/>
    <mergeCell ref="E24:G24"/>
    <mergeCell ref="E26:G26"/>
    <mergeCell ref="I26:J26"/>
    <mergeCell ref="H28:J28"/>
    <mergeCell ref="F30:H30"/>
    <mergeCell ref="F31:H31"/>
    <mergeCell ref="C39:D39"/>
    <mergeCell ref="G39:H39"/>
    <mergeCell ref="E19:J20"/>
    <mergeCell ref="B34:B35"/>
    <mergeCell ref="B36:B39"/>
  </mergeCells>
  <phoneticPr fontId="3" type="Hiragana"/>
  <conditionalFormatting sqref="D15:E15">
    <cfRule type="cellIs" dxfId="32" priority="1" operator="between">
      <formula>43586</formula>
      <formula>43830</formula>
    </cfRule>
  </conditionalFormatting>
  <conditionalFormatting sqref="I1">
    <cfRule type="cellIs" dxfId="31" priority="2" operator="between">
      <formula>43586</formula>
      <formula>43830</formula>
    </cfRule>
  </conditionalFormatting>
  <dataValidations count="3">
    <dataValidation imeMode="off" allowBlank="1" showDropDown="0" showInputMessage="1" showErrorMessage="1" sqref="H28:J28 G39:H39 C13:E13 I1 E39"/>
    <dataValidation imeMode="on" allowBlank="1" showDropDown="0" showInputMessage="1" showErrorMessage="1" sqref="F31:H31 I26:J26 E26:G26"/>
    <dataValidation imeMode="fullKatakana" allowBlank="1" showDropDown="0" showInputMessage="1" showErrorMessage="1" sqref="F30:H30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M77"/>
  <sheetViews>
    <sheetView view="pageBreakPreview" zoomScaleSheetLayoutView="100" workbookViewId="0">
      <selection activeCell="B2" sqref="B2:M2"/>
    </sheetView>
  </sheetViews>
  <sheetFormatPr defaultRowHeight="13.5"/>
  <cols>
    <col min="1" max="1" width="1.875" style="1" customWidth="1"/>
    <col min="2" max="2" width="9.25" style="1" customWidth="1"/>
    <col min="3" max="3" width="6" style="1" customWidth="1"/>
    <col min="4" max="4" width="5.875" style="1" customWidth="1"/>
    <col min="5" max="5" width="10.625" style="1" customWidth="1"/>
    <col min="6" max="6" width="2.125" style="1" customWidth="1"/>
    <col min="7" max="7" width="11.125" style="1" customWidth="1"/>
    <col min="8" max="8" width="2.125" style="1" customWidth="1"/>
    <col min="9" max="9" width="5.875" style="1" customWidth="1"/>
    <col min="10" max="10" width="17.375" style="1" customWidth="1"/>
    <col min="11" max="11" width="5" style="1" customWidth="1"/>
    <col min="12" max="12" width="7.125" style="184" customWidth="1"/>
    <col min="13" max="13" width="1.875" style="1" customWidth="1"/>
    <col min="14" max="260" width="9" style="1" customWidth="1"/>
    <col min="261" max="261" width="1.875" style="1" customWidth="1"/>
    <col min="262" max="262" width="13.125" style="1" customWidth="1"/>
    <col min="263" max="263" width="23.125" style="1" customWidth="1"/>
    <col min="264" max="264" width="3.375" style="1" bestFit="1" customWidth="1"/>
    <col min="265" max="265" width="13.125" style="1" customWidth="1"/>
    <col min="266" max="266" width="2.5" style="1" customWidth="1"/>
    <col min="267" max="267" width="27.25" style="1" customWidth="1"/>
    <col min="268" max="268" width="4" style="1" customWidth="1"/>
    <col min="269" max="269" width="1.875" style="1" customWidth="1"/>
    <col min="270" max="516" width="9" style="1" customWidth="1"/>
    <col min="517" max="517" width="1.875" style="1" customWidth="1"/>
    <col min="518" max="518" width="13.125" style="1" customWidth="1"/>
    <col min="519" max="519" width="23.125" style="1" customWidth="1"/>
    <col min="520" max="520" width="3.375" style="1" bestFit="1" customWidth="1"/>
    <col min="521" max="521" width="13.125" style="1" customWidth="1"/>
    <col min="522" max="522" width="2.5" style="1" customWidth="1"/>
    <col min="523" max="523" width="27.25" style="1" customWidth="1"/>
    <col min="524" max="524" width="4" style="1" customWidth="1"/>
    <col min="525" max="525" width="1.875" style="1" customWidth="1"/>
    <col min="526" max="772" width="9" style="1" customWidth="1"/>
    <col min="773" max="773" width="1.875" style="1" customWidth="1"/>
    <col min="774" max="774" width="13.125" style="1" customWidth="1"/>
    <col min="775" max="775" width="23.125" style="1" customWidth="1"/>
    <col min="776" max="776" width="3.375" style="1" bestFit="1" customWidth="1"/>
    <col min="777" max="777" width="13.125" style="1" customWidth="1"/>
    <col min="778" max="778" width="2.5" style="1" customWidth="1"/>
    <col min="779" max="779" width="27.25" style="1" customWidth="1"/>
    <col min="780" max="780" width="4" style="1" customWidth="1"/>
    <col min="781" max="781" width="1.875" style="1" customWidth="1"/>
    <col min="782" max="1028" width="9" style="1" customWidth="1"/>
    <col min="1029" max="1029" width="1.875" style="1" customWidth="1"/>
    <col min="1030" max="1030" width="13.125" style="1" customWidth="1"/>
    <col min="1031" max="1031" width="23.125" style="1" customWidth="1"/>
    <col min="1032" max="1032" width="3.375" style="1" bestFit="1" customWidth="1"/>
    <col min="1033" max="1033" width="13.125" style="1" customWidth="1"/>
    <col min="1034" max="1034" width="2.5" style="1" customWidth="1"/>
    <col min="1035" max="1035" width="27.25" style="1" customWidth="1"/>
    <col min="1036" max="1036" width="4" style="1" customWidth="1"/>
    <col min="1037" max="1037" width="1.875" style="1" customWidth="1"/>
    <col min="1038" max="1284" width="9" style="1" customWidth="1"/>
    <col min="1285" max="1285" width="1.875" style="1" customWidth="1"/>
    <col min="1286" max="1286" width="13.125" style="1" customWidth="1"/>
    <col min="1287" max="1287" width="23.125" style="1" customWidth="1"/>
    <col min="1288" max="1288" width="3.375" style="1" bestFit="1" customWidth="1"/>
    <col min="1289" max="1289" width="13.125" style="1" customWidth="1"/>
    <col min="1290" max="1290" width="2.5" style="1" customWidth="1"/>
    <col min="1291" max="1291" width="27.25" style="1" customWidth="1"/>
    <col min="1292" max="1292" width="4" style="1" customWidth="1"/>
    <col min="1293" max="1293" width="1.875" style="1" customWidth="1"/>
    <col min="1294" max="1540" width="9" style="1" customWidth="1"/>
    <col min="1541" max="1541" width="1.875" style="1" customWidth="1"/>
    <col min="1542" max="1542" width="13.125" style="1" customWidth="1"/>
    <col min="1543" max="1543" width="23.125" style="1" customWidth="1"/>
    <col min="1544" max="1544" width="3.375" style="1" bestFit="1" customWidth="1"/>
    <col min="1545" max="1545" width="13.125" style="1" customWidth="1"/>
    <col min="1546" max="1546" width="2.5" style="1" customWidth="1"/>
    <col min="1547" max="1547" width="27.25" style="1" customWidth="1"/>
    <col min="1548" max="1548" width="4" style="1" customWidth="1"/>
    <col min="1549" max="1549" width="1.875" style="1" customWidth="1"/>
    <col min="1550" max="1796" width="9" style="1" customWidth="1"/>
    <col min="1797" max="1797" width="1.875" style="1" customWidth="1"/>
    <col min="1798" max="1798" width="13.125" style="1" customWidth="1"/>
    <col min="1799" max="1799" width="23.125" style="1" customWidth="1"/>
    <col min="1800" max="1800" width="3.375" style="1" bestFit="1" customWidth="1"/>
    <col min="1801" max="1801" width="13.125" style="1" customWidth="1"/>
    <col min="1802" max="1802" width="2.5" style="1" customWidth="1"/>
    <col min="1803" max="1803" width="27.25" style="1" customWidth="1"/>
    <col min="1804" max="1804" width="4" style="1" customWidth="1"/>
    <col min="1805" max="1805" width="1.875" style="1" customWidth="1"/>
    <col min="1806" max="2052" width="9" style="1" customWidth="1"/>
    <col min="2053" max="2053" width="1.875" style="1" customWidth="1"/>
    <col min="2054" max="2054" width="13.125" style="1" customWidth="1"/>
    <col min="2055" max="2055" width="23.125" style="1" customWidth="1"/>
    <col min="2056" max="2056" width="3.375" style="1" bestFit="1" customWidth="1"/>
    <col min="2057" max="2057" width="13.125" style="1" customWidth="1"/>
    <col min="2058" max="2058" width="2.5" style="1" customWidth="1"/>
    <col min="2059" max="2059" width="27.25" style="1" customWidth="1"/>
    <col min="2060" max="2060" width="4" style="1" customWidth="1"/>
    <col min="2061" max="2061" width="1.875" style="1" customWidth="1"/>
    <col min="2062" max="2308" width="9" style="1" customWidth="1"/>
    <col min="2309" max="2309" width="1.875" style="1" customWidth="1"/>
    <col min="2310" max="2310" width="13.125" style="1" customWidth="1"/>
    <col min="2311" max="2311" width="23.125" style="1" customWidth="1"/>
    <col min="2312" max="2312" width="3.375" style="1" bestFit="1" customWidth="1"/>
    <col min="2313" max="2313" width="13.125" style="1" customWidth="1"/>
    <col min="2314" max="2314" width="2.5" style="1" customWidth="1"/>
    <col min="2315" max="2315" width="27.25" style="1" customWidth="1"/>
    <col min="2316" max="2316" width="4" style="1" customWidth="1"/>
    <col min="2317" max="2317" width="1.875" style="1" customWidth="1"/>
    <col min="2318" max="2564" width="9" style="1" customWidth="1"/>
    <col min="2565" max="2565" width="1.875" style="1" customWidth="1"/>
    <col min="2566" max="2566" width="13.125" style="1" customWidth="1"/>
    <col min="2567" max="2567" width="23.125" style="1" customWidth="1"/>
    <col min="2568" max="2568" width="3.375" style="1" bestFit="1" customWidth="1"/>
    <col min="2569" max="2569" width="13.125" style="1" customWidth="1"/>
    <col min="2570" max="2570" width="2.5" style="1" customWidth="1"/>
    <col min="2571" max="2571" width="27.25" style="1" customWidth="1"/>
    <col min="2572" max="2572" width="4" style="1" customWidth="1"/>
    <col min="2573" max="2573" width="1.875" style="1" customWidth="1"/>
    <col min="2574" max="2820" width="9" style="1" customWidth="1"/>
    <col min="2821" max="2821" width="1.875" style="1" customWidth="1"/>
    <col min="2822" max="2822" width="13.125" style="1" customWidth="1"/>
    <col min="2823" max="2823" width="23.125" style="1" customWidth="1"/>
    <col min="2824" max="2824" width="3.375" style="1" bestFit="1" customWidth="1"/>
    <col min="2825" max="2825" width="13.125" style="1" customWidth="1"/>
    <col min="2826" max="2826" width="2.5" style="1" customWidth="1"/>
    <col min="2827" max="2827" width="27.25" style="1" customWidth="1"/>
    <col min="2828" max="2828" width="4" style="1" customWidth="1"/>
    <col min="2829" max="2829" width="1.875" style="1" customWidth="1"/>
    <col min="2830" max="3076" width="9" style="1" customWidth="1"/>
    <col min="3077" max="3077" width="1.875" style="1" customWidth="1"/>
    <col min="3078" max="3078" width="13.125" style="1" customWidth="1"/>
    <col min="3079" max="3079" width="23.125" style="1" customWidth="1"/>
    <col min="3080" max="3080" width="3.375" style="1" bestFit="1" customWidth="1"/>
    <col min="3081" max="3081" width="13.125" style="1" customWidth="1"/>
    <col min="3082" max="3082" width="2.5" style="1" customWidth="1"/>
    <col min="3083" max="3083" width="27.25" style="1" customWidth="1"/>
    <col min="3084" max="3084" width="4" style="1" customWidth="1"/>
    <col min="3085" max="3085" width="1.875" style="1" customWidth="1"/>
    <col min="3086" max="3332" width="9" style="1" customWidth="1"/>
    <col min="3333" max="3333" width="1.875" style="1" customWidth="1"/>
    <col min="3334" max="3334" width="13.125" style="1" customWidth="1"/>
    <col min="3335" max="3335" width="23.125" style="1" customWidth="1"/>
    <col min="3336" max="3336" width="3.375" style="1" bestFit="1" customWidth="1"/>
    <col min="3337" max="3337" width="13.125" style="1" customWidth="1"/>
    <col min="3338" max="3338" width="2.5" style="1" customWidth="1"/>
    <col min="3339" max="3339" width="27.25" style="1" customWidth="1"/>
    <col min="3340" max="3340" width="4" style="1" customWidth="1"/>
    <col min="3341" max="3341" width="1.875" style="1" customWidth="1"/>
    <col min="3342" max="3588" width="9" style="1" customWidth="1"/>
    <col min="3589" max="3589" width="1.875" style="1" customWidth="1"/>
    <col min="3590" max="3590" width="13.125" style="1" customWidth="1"/>
    <col min="3591" max="3591" width="23.125" style="1" customWidth="1"/>
    <col min="3592" max="3592" width="3.375" style="1" bestFit="1" customWidth="1"/>
    <col min="3593" max="3593" width="13.125" style="1" customWidth="1"/>
    <col min="3594" max="3594" width="2.5" style="1" customWidth="1"/>
    <col min="3595" max="3595" width="27.25" style="1" customWidth="1"/>
    <col min="3596" max="3596" width="4" style="1" customWidth="1"/>
    <col min="3597" max="3597" width="1.875" style="1" customWidth="1"/>
    <col min="3598" max="3844" width="9" style="1" customWidth="1"/>
    <col min="3845" max="3845" width="1.875" style="1" customWidth="1"/>
    <col min="3846" max="3846" width="13.125" style="1" customWidth="1"/>
    <col min="3847" max="3847" width="23.125" style="1" customWidth="1"/>
    <col min="3848" max="3848" width="3.375" style="1" bestFit="1" customWidth="1"/>
    <col min="3849" max="3849" width="13.125" style="1" customWidth="1"/>
    <col min="3850" max="3850" width="2.5" style="1" customWidth="1"/>
    <col min="3851" max="3851" width="27.25" style="1" customWidth="1"/>
    <col min="3852" max="3852" width="4" style="1" customWidth="1"/>
    <col min="3853" max="3853" width="1.875" style="1" customWidth="1"/>
    <col min="3854" max="4100" width="9" style="1" customWidth="1"/>
    <col min="4101" max="4101" width="1.875" style="1" customWidth="1"/>
    <col min="4102" max="4102" width="13.125" style="1" customWidth="1"/>
    <col min="4103" max="4103" width="23.125" style="1" customWidth="1"/>
    <col min="4104" max="4104" width="3.375" style="1" bestFit="1" customWidth="1"/>
    <col min="4105" max="4105" width="13.125" style="1" customWidth="1"/>
    <col min="4106" max="4106" width="2.5" style="1" customWidth="1"/>
    <col min="4107" max="4107" width="27.25" style="1" customWidth="1"/>
    <col min="4108" max="4108" width="4" style="1" customWidth="1"/>
    <col min="4109" max="4109" width="1.875" style="1" customWidth="1"/>
    <col min="4110" max="4356" width="9" style="1" customWidth="1"/>
    <col min="4357" max="4357" width="1.875" style="1" customWidth="1"/>
    <col min="4358" max="4358" width="13.125" style="1" customWidth="1"/>
    <col min="4359" max="4359" width="23.125" style="1" customWidth="1"/>
    <col min="4360" max="4360" width="3.375" style="1" bestFit="1" customWidth="1"/>
    <col min="4361" max="4361" width="13.125" style="1" customWidth="1"/>
    <col min="4362" max="4362" width="2.5" style="1" customWidth="1"/>
    <col min="4363" max="4363" width="27.25" style="1" customWidth="1"/>
    <col min="4364" max="4364" width="4" style="1" customWidth="1"/>
    <col min="4365" max="4365" width="1.875" style="1" customWidth="1"/>
    <col min="4366" max="4612" width="9" style="1" customWidth="1"/>
    <col min="4613" max="4613" width="1.875" style="1" customWidth="1"/>
    <col min="4614" max="4614" width="13.125" style="1" customWidth="1"/>
    <col min="4615" max="4615" width="23.125" style="1" customWidth="1"/>
    <col min="4616" max="4616" width="3.375" style="1" bestFit="1" customWidth="1"/>
    <col min="4617" max="4617" width="13.125" style="1" customWidth="1"/>
    <col min="4618" max="4618" width="2.5" style="1" customWidth="1"/>
    <col min="4619" max="4619" width="27.25" style="1" customWidth="1"/>
    <col min="4620" max="4620" width="4" style="1" customWidth="1"/>
    <col min="4621" max="4621" width="1.875" style="1" customWidth="1"/>
    <col min="4622" max="4868" width="9" style="1" customWidth="1"/>
    <col min="4869" max="4869" width="1.875" style="1" customWidth="1"/>
    <col min="4870" max="4870" width="13.125" style="1" customWidth="1"/>
    <col min="4871" max="4871" width="23.125" style="1" customWidth="1"/>
    <col min="4872" max="4872" width="3.375" style="1" bestFit="1" customWidth="1"/>
    <col min="4873" max="4873" width="13.125" style="1" customWidth="1"/>
    <col min="4874" max="4874" width="2.5" style="1" customWidth="1"/>
    <col min="4875" max="4875" width="27.25" style="1" customWidth="1"/>
    <col min="4876" max="4876" width="4" style="1" customWidth="1"/>
    <col min="4877" max="4877" width="1.875" style="1" customWidth="1"/>
    <col min="4878" max="5124" width="9" style="1" customWidth="1"/>
    <col min="5125" max="5125" width="1.875" style="1" customWidth="1"/>
    <col min="5126" max="5126" width="13.125" style="1" customWidth="1"/>
    <col min="5127" max="5127" width="23.125" style="1" customWidth="1"/>
    <col min="5128" max="5128" width="3.375" style="1" bestFit="1" customWidth="1"/>
    <col min="5129" max="5129" width="13.125" style="1" customWidth="1"/>
    <col min="5130" max="5130" width="2.5" style="1" customWidth="1"/>
    <col min="5131" max="5131" width="27.25" style="1" customWidth="1"/>
    <col min="5132" max="5132" width="4" style="1" customWidth="1"/>
    <col min="5133" max="5133" width="1.875" style="1" customWidth="1"/>
    <col min="5134" max="5380" width="9" style="1" customWidth="1"/>
    <col min="5381" max="5381" width="1.875" style="1" customWidth="1"/>
    <col min="5382" max="5382" width="13.125" style="1" customWidth="1"/>
    <col min="5383" max="5383" width="23.125" style="1" customWidth="1"/>
    <col min="5384" max="5384" width="3.375" style="1" bestFit="1" customWidth="1"/>
    <col min="5385" max="5385" width="13.125" style="1" customWidth="1"/>
    <col min="5386" max="5386" width="2.5" style="1" customWidth="1"/>
    <col min="5387" max="5387" width="27.25" style="1" customWidth="1"/>
    <col min="5388" max="5388" width="4" style="1" customWidth="1"/>
    <col min="5389" max="5389" width="1.875" style="1" customWidth="1"/>
    <col min="5390" max="5636" width="9" style="1" customWidth="1"/>
    <col min="5637" max="5637" width="1.875" style="1" customWidth="1"/>
    <col min="5638" max="5638" width="13.125" style="1" customWidth="1"/>
    <col min="5639" max="5639" width="23.125" style="1" customWidth="1"/>
    <col min="5640" max="5640" width="3.375" style="1" bestFit="1" customWidth="1"/>
    <col min="5641" max="5641" width="13.125" style="1" customWidth="1"/>
    <col min="5642" max="5642" width="2.5" style="1" customWidth="1"/>
    <col min="5643" max="5643" width="27.25" style="1" customWidth="1"/>
    <col min="5644" max="5644" width="4" style="1" customWidth="1"/>
    <col min="5645" max="5645" width="1.875" style="1" customWidth="1"/>
    <col min="5646" max="5892" width="9" style="1" customWidth="1"/>
    <col min="5893" max="5893" width="1.875" style="1" customWidth="1"/>
    <col min="5894" max="5894" width="13.125" style="1" customWidth="1"/>
    <col min="5895" max="5895" width="23.125" style="1" customWidth="1"/>
    <col min="5896" max="5896" width="3.375" style="1" bestFit="1" customWidth="1"/>
    <col min="5897" max="5897" width="13.125" style="1" customWidth="1"/>
    <col min="5898" max="5898" width="2.5" style="1" customWidth="1"/>
    <col min="5899" max="5899" width="27.25" style="1" customWidth="1"/>
    <col min="5900" max="5900" width="4" style="1" customWidth="1"/>
    <col min="5901" max="5901" width="1.875" style="1" customWidth="1"/>
    <col min="5902" max="6148" width="9" style="1" customWidth="1"/>
    <col min="6149" max="6149" width="1.875" style="1" customWidth="1"/>
    <col min="6150" max="6150" width="13.125" style="1" customWidth="1"/>
    <col min="6151" max="6151" width="23.125" style="1" customWidth="1"/>
    <col min="6152" max="6152" width="3.375" style="1" bestFit="1" customWidth="1"/>
    <col min="6153" max="6153" width="13.125" style="1" customWidth="1"/>
    <col min="6154" max="6154" width="2.5" style="1" customWidth="1"/>
    <col min="6155" max="6155" width="27.25" style="1" customWidth="1"/>
    <col min="6156" max="6156" width="4" style="1" customWidth="1"/>
    <col min="6157" max="6157" width="1.875" style="1" customWidth="1"/>
    <col min="6158" max="6404" width="9" style="1" customWidth="1"/>
    <col min="6405" max="6405" width="1.875" style="1" customWidth="1"/>
    <col min="6406" max="6406" width="13.125" style="1" customWidth="1"/>
    <col min="6407" max="6407" width="23.125" style="1" customWidth="1"/>
    <col min="6408" max="6408" width="3.375" style="1" bestFit="1" customWidth="1"/>
    <col min="6409" max="6409" width="13.125" style="1" customWidth="1"/>
    <col min="6410" max="6410" width="2.5" style="1" customWidth="1"/>
    <col min="6411" max="6411" width="27.25" style="1" customWidth="1"/>
    <col min="6412" max="6412" width="4" style="1" customWidth="1"/>
    <col min="6413" max="6413" width="1.875" style="1" customWidth="1"/>
    <col min="6414" max="6660" width="9" style="1" customWidth="1"/>
    <col min="6661" max="6661" width="1.875" style="1" customWidth="1"/>
    <col min="6662" max="6662" width="13.125" style="1" customWidth="1"/>
    <col min="6663" max="6663" width="23.125" style="1" customWidth="1"/>
    <col min="6664" max="6664" width="3.375" style="1" bestFit="1" customWidth="1"/>
    <col min="6665" max="6665" width="13.125" style="1" customWidth="1"/>
    <col min="6666" max="6666" width="2.5" style="1" customWidth="1"/>
    <col min="6667" max="6667" width="27.25" style="1" customWidth="1"/>
    <col min="6668" max="6668" width="4" style="1" customWidth="1"/>
    <col min="6669" max="6669" width="1.875" style="1" customWidth="1"/>
    <col min="6670" max="6916" width="9" style="1" customWidth="1"/>
    <col min="6917" max="6917" width="1.875" style="1" customWidth="1"/>
    <col min="6918" max="6918" width="13.125" style="1" customWidth="1"/>
    <col min="6919" max="6919" width="23.125" style="1" customWidth="1"/>
    <col min="6920" max="6920" width="3.375" style="1" bestFit="1" customWidth="1"/>
    <col min="6921" max="6921" width="13.125" style="1" customWidth="1"/>
    <col min="6922" max="6922" width="2.5" style="1" customWidth="1"/>
    <col min="6923" max="6923" width="27.25" style="1" customWidth="1"/>
    <col min="6924" max="6924" width="4" style="1" customWidth="1"/>
    <col min="6925" max="6925" width="1.875" style="1" customWidth="1"/>
    <col min="6926" max="7172" width="9" style="1" customWidth="1"/>
    <col min="7173" max="7173" width="1.875" style="1" customWidth="1"/>
    <col min="7174" max="7174" width="13.125" style="1" customWidth="1"/>
    <col min="7175" max="7175" width="23.125" style="1" customWidth="1"/>
    <col min="7176" max="7176" width="3.375" style="1" bestFit="1" customWidth="1"/>
    <col min="7177" max="7177" width="13.125" style="1" customWidth="1"/>
    <col min="7178" max="7178" width="2.5" style="1" customWidth="1"/>
    <col min="7179" max="7179" width="27.25" style="1" customWidth="1"/>
    <col min="7180" max="7180" width="4" style="1" customWidth="1"/>
    <col min="7181" max="7181" width="1.875" style="1" customWidth="1"/>
    <col min="7182" max="7428" width="9" style="1" customWidth="1"/>
    <col min="7429" max="7429" width="1.875" style="1" customWidth="1"/>
    <col min="7430" max="7430" width="13.125" style="1" customWidth="1"/>
    <col min="7431" max="7431" width="23.125" style="1" customWidth="1"/>
    <col min="7432" max="7432" width="3.375" style="1" bestFit="1" customWidth="1"/>
    <col min="7433" max="7433" width="13.125" style="1" customWidth="1"/>
    <col min="7434" max="7434" width="2.5" style="1" customWidth="1"/>
    <col min="7435" max="7435" width="27.25" style="1" customWidth="1"/>
    <col min="7436" max="7436" width="4" style="1" customWidth="1"/>
    <col min="7437" max="7437" width="1.875" style="1" customWidth="1"/>
    <col min="7438" max="7684" width="9" style="1" customWidth="1"/>
    <col min="7685" max="7685" width="1.875" style="1" customWidth="1"/>
    <col min="7686" max="7686" width="13.125" style="1" customWidth="1"/>
    <col min="7687" max="7687" width="23.125" style="1" customWidth="1"/>
    <col min="7688" max="7688" width="3.375" style="1" bestFit="1" customWidth="1"/>
    <col min="7689" max="7689" width="13.125" style="1" customWidth="1"/>
    <col min="7690" max="7690" width="2.5" style="1" customWidth="1"/>
    <col min="7691" max="7691" width="27.25" style="1" customWidth="1"/>
    <col min="7692" max="7692" width="4" style="1" customWidth="1"/>
    <col min="7693" max="7693" width="1.875" style="1" customWidth="1"/>
    <col min="7694" max="7940" width="9" style="1" customWidth="1"/>
    <col min="7941" max="7941" width="1.875" style="1" customWidth="1"/>
    <col min="7942" max="7942" width="13.125" style="1" customWidth="1"/>
    <col min="7943" max="7943" width="23.125" style="1" customWidth="1"/>
    <col min="7944" max="7944" width="3.375" style="1" bestFit="1" customWidth="1"/>
    <col min="7945" max="7945" width="13.125" style="1" customWidth="1"/>
    <col min="7946" max="7946" width="2.5" style="1" customWidth="1"/>
    <col min="7947" max="7947" width="27.25" style="1" customWidth="1"/>
    <col min="7948" max="7948" width="4" style="1" customWidth="1"/>
    <col min="7949" max="7949" width="1.875" style="1" customWidth="1"/>
    <col min="7950" max="8196" width="9" style="1" customWidth="1"/>
    <col min="8197" max="8197" width="1.875" style="1" customWidth="1"/>
    <col min="8198" max="8198" width="13.125" style="1" customWidth="1"/>
    <col min="8199" max="8199" width="23.125" style="1" customWidth="1"/>
    <col min="8200" max="8200" width="3.375" style="1" bestFit="1" customWidth="1"/>
    <col min="8201" max="8201" width="13.125" style="1" customWidth="1"/>
    <col min="8202" max="8202" width="2.5" style="1" customWidth="1"/>
    <col min="8203" max="8203" width="27.25" style="1" customWidth="1"/>
    <col min="8204" max="8204" width="4" style="1" customWidth="1"/>
    <col min="8205" max="8205" width="1.875" style="1" customWidth="1"/>
    <col min="8206" max="8452" width="9" style="1" customWidth="1"/>
    <col min="8453" max="8453" width="1.875" style="1" customWidth="1"/>
    <col min="8454" max="8454" width="13.125" style="1" customWidth="1"/>
    <col min="8455" max="8455" width="23.125" style="1" customWidth="1"/>
    <col min="8456" max="8456" width="3.375" style="1" bestFit="1" customWidth="1"/>
    <col min="8457" max="8457" width="13.125" style="1" customWidth="1"/>
    <col min="8458" max="8458" width="2.5" style="1" customWidth="1"/>
    <col min="8459" max="8459" width="27.25" style="1" customWidth="1"/>
    <col min="8460" max="8460" width="4" style="1" customWidth="1"/>
    <col min="8461" max="8461" width="1.875" style="1" customWidth="1"/>
    <col min="8462" max="8708" width="9" style="1" customWidth="1"/>
    <col min="8709" max="8709" width="1.875" style="1" customWidth="1"/>
    <col min="8710" max="8710" width="13.125" style="1" customWidth="1"/>
    <col min="8711" max="8711" width="23.125" style="1" customWidth="1"/>
    <col min="8712" max="8712" width="3.375" style="1" bestFit="1" customWidth="1"/>
    <col min="8713" max="8713" width="13.125" style="1" customWidth="1"/>
    <col min="8714" max="8714" width="2.5" style="1" customWidth="1"/>
    <col min="8715" max="8715" width="27.25" style="1" customWidth="1"/>
    <col min="8716" max="8716" width="4" style="1" customWidth="1"/>
    <col min="8717" max="8717" width="1.875" style="1" customWidth="1"/>
    <col min="8718" max="8964" width="9" style="1" customWidth="1"/>
    <col min="8965" max="8965" width="1.875" style="1" customWidth="1"/>
    <col min="8966" max="8966" width="13.125" style="1" customWidth="1"/>
    <col min="8967" max="8967" width="23.125" style="1" customWidth="1"/>
    <col min="8968" max="8968" width="3.375" style="1" bestFit="1" customWidth="1"/>
    <col min="8969" max="8969" width="13.125" style="1" customWidth="1"/>
    <col min="8970" max="8970" width="2.5" style="1" customWidth="1"/>
    <col min="8971" max="8971" width="27.25" style="1" customWidth="1"/>
    <col min="8972" max="8972" width="4" style="1" customWidth="1"/>
    <col min="8973" max="8973" width="1.875" style="1" customWidth="1"/>
    <col min="8974" max="9220" width="9" style="1" customWidth="1"/>
    <col min="9221" max="9221" width="1.875" style="1" customWidth="1"/>
    <col min="9222" max="9222" width="13.125" style="1" customWidth="1"/>
    <col min="9223" max="9223" width="23.125" style="1" customWidth="1"/>
    <col min="9224" max="9224" width="3.375" style="1" bestFit="1" customWidth="1"/>
    <col min="9225" max="9225" width="13.125" style="1" customWidth="1"/>
    <col min="9226" max="9226" width="2.5" style="1" customWidth="1"/>
    <col min="9227" max="9227" width="27.25" style="1" customWidth="1"/>
    <col min="9228" max="9228" width="4" style="1" customWidth="1"/>
    <col min="9229" max="9229" width="1.875" style="1" customWidth="1"/>
    <col min="9230" max="9476" width="9" style="1" customWidth="1"/>
    <col min="9477" max="9477" width="1.875" style="1" customWidth="1"/>
    <col min="9478" max="9478" width="13.125" style="1" customWidth="1"/>
    <col min="9479" max="9479" width="23.125" style="1" customWidth="1"/>
    <col min="9480" max="9480" width="3.375" style="1" bestFit="1" customWidth="1"/>
    <col min="9481" max="9481" width="13.125" style="1" customWidth="1"/>
    <col min="9482" max="9482" width="2.5" style="1" customWidth="1"/>
    <col min="9483" max="9483" width="27.25" style="1" customWidth="1"/>
    <col min="9484" max="9484" width="4" style="1" customWidth="1"/>
    <col min="9485" max="9485" width="1.875" style="1" customWidth="1"/>
    <col min="9486" max="9732" width="9" style="1" customWidth="1"/>
    <col min="9733" max="9733" width="1.875" style="1" customWidth="1"/>
    <col min="9734" max="9734" width="13.125" style="1" customWidth="1"/>
    <col min="9735" max="9735" width="23.125" style="1" customWidth="1"/>
    <col min="9736" max="9736" width="3.375" style="1" bestFit="1" customWidth="1"/>
    <col min="9737" max="9737" width="13.125" style="1" customWidth="1"/>
    <col min="9738" max="9738" width="2.5" style="1" customWidth="1"/>
    <col min="9739" max="9739" width="27.25" style="1" customWidth="1"/>
    <col min="9740" max="9740" width="4" style="1" customWidth="1"/>
    <col min="9741" max="9741" width="1.875" style="1" customWidth="1"/>
    <col min="9742" max="9988" width="9" style="1" customWidth="1"/>
    <col min="9989" max="9989" width="1.875" style="1" customWidth="1"/>
    <col min="9990" max="9990" width="13.125" style="1" customWidth="1"/>
    <col min="9991" max="9991" width="23.125" style="1" customWidth="1"/>
    <col min="9992" max="9992" width="3.375" style="1" bestFit="1" customWidth="1"/>
    <col min="9993" max="9993" width="13.125" style="1" customWidth="1"/>
    <col min="9994" max="9994" width="2.5" style="1" customWidth="1"/>
    <col min="9995" max="9995" width="27.25" style="1" customWidth="1"/>
    <col min="9996" max="9996" width="4" style="1" customWidth="1"/>
    <col min="9997" max="9997" width="1.875" style="1" customWidth="1"/>
    <col min="9998" max="10244" width="9" style="1" customWidth="1"/>
    <col min="10245" max="10245" width="1.875" style="1" customWidth="1"/>
    <col min="10246" max="10246" width="13.125" style="1" customWidth="1"/>
    <col min="10247" max="10247" width="23.125" style="1" customWidth="1"/>
    <col min="10248" max="10248" width="3.375" style="1" bestFit="1" customWidth="1"/>
    <col min="10249" max="10249" width="13.125" style="1" customWidth="1"/>
    <col min="10250" max="10250" width="2.5" style="1" customWidth="1"/>
    <col min="10251" max="10251" width="27.25" style="1" customWidth="1"/>
    <col min="10252" max="10252" width="4" style="1" customWidth="1"/>
    <col min="10253" max="10253" width="1.875" style="1" customWidth="1"/>
    <col min="10254" max="10500" width="9" style="1" customWidth="1"/>
    <col min="10501" max="10501" width="1.875" style="1" customWidth="1"/>
    <col min="10502" max="10502" width="13.125" style="1" customWidth="1"/>
    <col min="10503" max="10503" width="23.125" style="1" customWidth="1"/>
    <col min="10504" max="10504" width="3.375" style="1" bestFit="1" customWidth="1"/>
    <col min="10505" max="10505" width="13.125" style="1" customWidth="1"/>
    <col min="10506" max="10506" width="2.5" style="1" customWidth="1"/>
    <col min="10507" max="10507" width="27.25" style="1" customWidth="1"/>
    <col min="10508" max="10508" width="4" style="1" customWidth="1"/>
    <col min="10509" max="10509" width="1.875" style="1" customWidth="1"/>
    <col min="10510" max="10756" width="9" style="1" customWidth="1"/>
    <col min="10757" max="10757" width="1.875" style="1" customWidth="1"/>
    <col min="10758" max="10758" width="13.125" style="1" customWidth="1"/>
    <col min="10759" max="10759" width="23.125" style="1" customWidth="1"/>
    <col min="10760" max="10760" width="3.375" style="1" bestFit="1" customWidth="1"/>
    <col min="10761" max="10761" width="13.125" style="1" customWidth="1"/>
    <col min="10762" max="10762" width="2.5" style="1" customWidth="1"/>
    <col min="10763" max="10763" width="27.25" style="1" customWidth="1"/>
    <col min="10764" max="10764" width="4" style="1" customWidth="1"/>
    <col min="10765" max="10765" width="1.875" style="1" customWidth="1"/>
    <col min="10766" max="11012" width="9" style="1" customWidth="1"/>
    <col min="11013" max="11013" width="1.875" style="1" customWidth="1"/>
    <col min="11014" max="11014" width="13.125" style="1" customWidth="1"/>
    <col min="11015" max="11015" width="23.125" style="1" customWidth="1"/>
    <col min="11016" max="11016" width="3.375" style="1" bestFit="1" customWidth="1"/>
    <col min="11017" max="11017" width="13.125" style="1" customWidth="1"/>
    <col min="11018" max="11018" width="2.5" style="1" customWidth="1"/>
    <col min="11019" max="11019" width="27.25" style="1" customWidth="1"/>
    <col min="11020" max="11020" width="4" style="1" customWidth="1"/>
    <col min="11021" max="11021" width="1.875" style="1" customWidth="1"/>
    <col min="11022" max="11268" width="9" style="1" customWidth="1"/>
    <col min="11269" max="11269" width="1.875" style="1" customWidth="1"/>
    <col min="11270" max="11270" width="13.125" style="1" customWidth="1"/>
    <col min="11271" max="11271" width="23.125" style="1" customWidth="1"/>
    <col min="11272" max="11272" width="3.375" style="1" bestFit="1" customWidth="1"/>
    <col min="11273" max="11273" width="13.125" style="1" customWidth="1"/>
    <col min="11274" max="11274" width="2.5" style="1" customWidth="1"/>
    <col min="11275" max="11275" width="27.25" style="1" customWidth="1"/>
    <col min="11276" max="11276" width="4" style="1" customWidth="1"/>
    <col min="11277" max="11277" width="1.875" style="1" customWidth="1"/>
    <col min="11278" max="11524" width="9" style="1" customWidth="1"/>
    <col min="11525" max="11525" width="1.875" style="1" customWidth="1"/>
    <col min="11526" max="11526" width="13.125" style="1" customWidth="1"/>
    <col min="11527" max="11527" width="23.125" style="1" customWidth="1"/>
    <col min="11528" max="11528" width="3.375" style="1" bestFit="1" customWidth="1"/>
    <col min="11529" max="11529" width="13.125" style="1" customWidth="1"/>
    <col min="11530" max="11530" width="2.5" style="1" customWidth="1"/>
    <col min="11531" max="11531" width="27.25" style="1" customWidth="1"/>
    <col min="11532" max="11532" width="4" style="1" customWidth="1"/>
    <col min="11533" max="11533" width="1.875" style="1" customWidth="1"/>
    <col min="11534" max="11780" width="9" style="1" customWidth="1"/>
    <col min="11781" max="11781" width="1.875" style="1" customWidth="1"/>
    <col min="11782" max="11782" width="13.125" style="1" customWidth="1"/>
    <col min="11783" max="11783" width="23.125" style="1" customWidth="1"/>
    <col min="11784" max="11784" width="3.375" style="1" bestFit="1" customWidth="1"/>
    <col min="11785" max="11785" width="13.125" style="1" customWidth="1"/>
    <col min="11786" max="11786" width="2.5" style="1" customWidth="1"/>
    <col min="11787" max="11787" width="27.25" style="1" customWidth="1"/>
    <col min="11788" max="11788" width="4" style="1" customWidth="1"/>
    <col min="11789" max="11789" width="1.875" style="1" customWidth="1"/>
    <col min="11790" max="12036" width="9" style="1" customWidth="1"/>
    <col min="12037" max="12037" width="1.875" style="1" customWidth="1"/>
    <col min="12038" max="12038" width="13.125" style="1" customWidth="1"/>
    <col min="12039" max="12039" width="23.125" style="1" customWidth="1"/>
    <col min="12040" max="12040" width="3.375" style="1" bestFit="1" customWidth="1"/>
    <col min="12041" max="12041" width="13.125" style="1" customWidth="1"/>
    <col min="12042" max="12042" width="2.5" style="1" customWidth="1"/>
    <col min="12043" max="12043" width="27.25" style="1" customWidth="1"/>
    <col min="12044" max="12044" width="4" style="1" customWidth="1"/>
    <col min="12045" max="12045" width="1.875" style="1" customWidth="1"/>
    <col min="12046" max="12292" width="9" style="1" customWidth="1"/>
    <col min="12293" max="12293" width="1.875" style="1" customWidth="1"/>
    <col min="12294" max="12294" width="13.125" style="1" customWidth="1"/>
    <col min="12295" max="12295" width="23.125" style="1" customWidth="1"/>
    <col min="12296" max="12296" width="3.375" style="1" bestFit="1" customWidth="1"/>
    <col min="12297" max="12297" width="13.125" style="1" customWidth="1"/>
    <col min="12298" max="12298" width="2.5" style="1" customWidth="1"/>
    <col min="12299" max="12299" width="27.25" style="1" customWidth="1"/>
    <col min="12300" max="12300" width="4" style="1" customWidth="1"/>
    <col min="12301" max="12301" width="1.875" style="1" customWidth="1"/>
    <col min="12302" max="12548" width="9" style="1" customWidth="1"/>
    <col min="12549" max="12549" width="1.875" style="1" customWidth="1"/>
    <col min="12550" max="12550" width="13.125" style="1" customWidth="1"/>
    <col min="12551" max="12551" width="23.125" style="1" customWidth="1"/>
    <col min="12552" max="12552" width="3.375" style="1" bestFit="1" customWidth="1"/>
    <col min="12553" max="12553" width="13.125" style="1" customWidth="1"/>
    <col min="12554" max="12554" width="2.5" style="1" customWidth="1"/>
    <col min="12555" max="12555" width="27.25" style="1" customWidth="1"/>
    <col min="12556" max="12556" width="4" style="1" customWidth="1"/>
    <col min="12557" max="12557" width="1.875" style="1" customWidth="1"/>
    <col min="12558" max="12804" width="9" style="1" customWidth="1"/>
    <col min="12805" max="12805" width="1.875" style="1" customWidth="1"/>
    <col min="12806" max="12806" width="13.125" style="1" customWidth="1"/>
    <col min="12807" max="12807" width="23.125" style="1" customWidth="1"/>
    <col min="12808" max="12808" width="3.375" style="1" bestFit="1" customWidth="1"/>
    <col min="12809" max="12809" width="13.125" style="1" customWidth="1"/>
    <col min="12810" max="12810" width="2.5" style="1" customWidth="1"/>
    <col min="12811" max="12811" width="27.25" style="1" customWidth="1"/>
    <col min="12812" max="12812" width="4" style="1" customWidth="1"/>
    <col min="12813" max="12813" width="1.875" style="1" customWidth="1"/>
    <col min="12814" max="13060" width="9" style="1" customWidth="1"/>
    <col min="13061" max="13061" width="1.875" style="1" customWidth="1"/>
    <col min="13062" max="13062" width="13.125" style="1" customWidth="1"/>
    <col min="13063" max="13063" width="23.125" style="1" customWidth="1"/>
    <col min="13064" max="13064" width="3.375" style="1" bestFit="1" customWidth="1"/>
    <col min="13065" max="13065" width="13.125" style="1" customWidth="1"/>
    <col min="13066" max="13066" width="2.5" style="1" customWidth="1"/>
    <col min="13067" max="13067" width="27.25" style="1" customWidth="1"/>
    <col min="13068" max="13068" width="4" style="1" customWidth="1"/>
    <col min="13069" max="13069" width="1.875" style="1" customWidth="1"/>
    <col min="13070" max="13316" width="9" style="1" customWidth="1"/>
    <col min="13317" max="13317" width="1.875" style="1" customWidth="1"/>
    <col min="13318" max="13318" width="13.125" style="1" customWidth="1"/>
    <col min="13319" max="13319" width="23.125" style="1" customWidth="1"/>
    <col min="13320" max="13320" width="3.375" style="1" bestFit="1" customWidth="1"/>
    <col min="13321" max="13321" width="13.125" style="1" customWidth="1"/>
    <col min="13322" max="13322" width="2.5" style="1" customWidth="1"/>
    <col min="13323" max="13323" width="27.25" style="1" customWidth="1"/>
    <col min="13324" max="13324" width="4" style="1" customWidth="1"/>
    <col min="13325" max="13325" width="1.875" style="1" customWidth="1"/>
    <col min="13326" max="13572" width="9" style="1" customWidth="1"/>
    <col min="13573" max="13573" width="1.875" style="1" customWidth="1"/>
    <col min="13574" max="13574" width="13.125" style="1" customWidth="1"/>
    <col min="13575" max="13575" width="23.125" style="1" customWidth="1"/>
    <col min="13576" max="13576" width="3.375" style="1" bestFit="1" customWidth="1"/>
    <col min="13577" max="13577" width="13.125" style="1" customWidth="1"/>
    <col min="13578" max="13578" width="2.5" style="1" customWidth="1"/>
    <col min="13579" max="13579" width="27.25" style="1" customWidth="1"/>
    <col min="13580" max="13580" width="4" style="1" customWidth="1"/>
    <col min="13581" max="13581" width="1.875" style="1" customWidth="1"/>
    <col min="13582" max="13828" width="9" style="1" customWidth="1"/>
    <col min="13829" max="13829" width="1.875" style="1" customWidth="1"/>
    <col min="13830" max="13830" width="13.125" style="1" customWidth="1"/>
    <col min="13831" max="13831" width="23.125" style="1" customWidth="1"/>
    <col min="13832" max="13832" width="3.375" style="1" bestFit="1" customWidth="1"/>
    <col min="13833" max="13833" width="13.125" style="1" customWidth="1"/>
    <col min="13834" max="13834" width="2.5" style="1" customWidth="1"/>
    <col min="13835" max="13835" width="27.25" style="1" customWidth="1"/>
    <col min="13836" max="13836" width="4" style="1" customWidth="1"/>
    <col min="13837" max="13837" width="1.875" style="1" customWidth="1"/>
    <col min="13838" max="14084" width="9" style="1" customWidth="1"/>
    <col min="14085" max="14085" width="1.875" style="1" customWidth="1"/>
    <col min="14086" max="14086" width="13.125" style="1" customWidth="1"/>
    <col min="14087" max="14087" width="23.125" style="1" customWidth="1"/>
    <col min="14088" max="14088" width="3.375" style="1" bestFit="1" customWidth="1"/>
    <col min="14089" max="14089" width="13.125" style="1" customWidth="1"/>
    <col min="14090" max="14090" width="2.5" style="1" customWidth="1"/>
    <col min="14091" max="14091" width="27.25" style="1" customWidth="1"/>
    <col min="14092" max="14092" width="4" style="1" customWidth="1"/>
    <col min="14093" max="14093" width="1.875" style="1" customWidth="1"/>
    <col min="14094" max="14340" width="9" style="1" customWidth="1"/>
    <col min="14341" max="14341" width="1.875" style="1" customWidth="1"/>
    <col min="14342" max="14342" width="13.125" style="1" customWidth="1"/>
    <col min="14343" max="14343" width="23.125" style="1" customWidth="1"/>
    <col min="14344" max="14344" width="3.375" style="1" bestFit="1" customWidth="1"/>
    <col min="14345" max="14345" width="13.125" style="1" customWidth="1"/>
    <col min="14346" max="14346" width="2.5" style="1" customWidth="1"/>
    <col min="14347" max="14347" width="27.25" style="1" customWidth="1"/>
    <col min="14348" max="14348" width="4" style="1" customWidth="1"/>
    <col min="14349" max="14349" width="1.875" style="1" customWidth="1"/>
    <col min="14350" max="14596" width="9" style="1" customWidth="1"/>
    <col min="14597" max="14597" width="1.875" style="1" customWidth="1"/>
    <col min="14598" max="14598" width="13.125" style="1" customWidth="1"/>
    <col min="14599" max="14599" width="23.125" style="1" customWidth="1"/>
    <col min="14600" max="14600" width="3.375" style="1" bestFit="1" customWidth="1"/>
    <col min="14601" max="14601" width="13.125" style="1" customWidth="1"/>
    <col min="14602" max="14602" width="2.5" style="1" customWidth="1"/>
    <col min="14603" max="14603" width="27.25" style="1" customWidth="1"/>
    <col min="14604" max="14604" width="4" style="1" customWidth="1"/>
    <col min="14605" max="14605" width="1.875" style="1" customWidth="1"/>
    <col min="14606" max="14852" width="9" style="1" customWidth="1"/>
    <col min="14853" max="14853" width="1.875" style="1" customWidth="1"/>
    <col min="14854" max="14854" width="13.125" style="1" customWidth="1"/>
    <col min="14855" max="14855" width="23.125" style="1" customWidth="1"/>
    <col min="14856" max="14856" width="3.375" style="1" bestFit="1" customWidth="1"/>
    <col min="14857" max="14857" width="13.125" style="1" customWidth="1"/>
    <col min="14858" max="14858" width="2.5" style="1" customWidth="1"/>
    <col min="14859" max="14859" width="27.25" style="1" customWidth="1"/>
    <col min="14860" max="14860" width="4" style="1" customWidth="1"/>
    <col min="14861" max="14861" width="1.875" style="1" customWidth="1"/>
    <col min="14862" max="15108" width="9" style="1" customWidth="1"/>
    <col min="15109" max="15109" width="1.875" style="1" customWidth="1"/>
    <col min="15110" max="15110" width="13.125" style="1" customWidth="1"/>
    <col min="15111" max="15111" width="23.125" style="1" customWidth="1"/>
    <col min="15112" max="15112" width="3.375" style="1" bestFit="1" customWidth="1"/>
    <col min="15113" max="15113" width="13.125" style="1" customWidth="1"/>
    <col min="15114" max="15114" width="2.5" style="1" customWidth="1"/>
    <col min="15115" max="15115" width="27.25" style="1" customWidth="1"/>
    <col min="15116" max="15116" width="4" style="1" customWidth="1"/>
    <col min="15117" max="15117" width="1.875" style="1" customWidth="1"/>
    <col min="15118" max="15364" width="9" style="1" customWidth="1"/>
    <col min="15365" max="15365" width="1.875" style="1" customWidth="1"/>
    <col min="15366" max="15366" width="13.125" style="1" customWidth="1"/>
    <col min="15367" max="15367" width="23.125" style="1" customWidth="1"/>
    <col min="15368" max="15368" width="3.375" style="1" bestFit="1" customWidth="1"/>
    <col min="15369" max="15369" width="13.125" style="1" customWidth="1"/>
    <col min="15370" max="15370" width="2.5" style="1" customWidth="1"/>
    <col min="15371" max="15371" width="27.25" style="1" customWidth="1"/>
    <col min="15372" max="15372" width="4" style="1" customWidth="1"/>
    <col min="15373" max="15373" width="1.875" style="1" customWidth="1"/>
    <col min="15374" max="15620" width="9" style="1" customWidth="1"/>
    <col min="15621" max="15621" width="1.875" style="1" customWidth="1"/>
    <col min="15622" max="15622" width="13.125" style="1" customWidth="1"/>
    <col min="15623" max="15623" width="23.125" style="1" customWidth="1"/>
    <col min="15624" max="15624" width="3.375" style="1" bestFit="1" customWidth="1"/>
    <col min="15625" max="15625" width="13.125" style="1" customWidth="1"/>
    <col min="15626" max="15626" width="2.5" style="1" customWidth="1"/>
    <col min="15627" max="15627" width="27.25" style="1" customWidth="1"/>
    <col min="15628" max="15628" width="4" style="1" customWidth="1"/>
    <col min="15629" max="15629" width="1.875" style="1" customWidth="1"/>
    <col min="15630" max="15876" width="9" style="1" customWidth="1"/>
    <col min="15877" max="15877" width="1.875" style="1" customWidth="1"/>
    <col min="15878" max="15878" width="13.125" style="1" customWidth="1"/>
    <col min="15879" max="15879" width="23.125" style="1" customWidth="1"/>
    <col min="15880" max="15880" width="3.375" style="1" bestFit="1" customWidth="1"/>
    <col min="15881" max="15881" width="13.125" style="1" customWidth="1"/>
    <col min="15882" max="15882" width="2.5" style="1" customWidth="1"/>
    <col min="15883" max="15883" width="27.25" style="1" customWidth="1"/>
    <col min="15884" max="15884" width="4" style="1" customWidth="1"/>
    <col min="15885" max="15885" width="1.875" style="1" customWidth="1"/>
    <col min="15886" max="16132" width="9" style="1" customWidth="1"/>
    <col min="16133" max="16133" width="1.875" style="1" customWidth="1"/>
    <col min="16134" max="16134" width="13.125" style="1" customWidth="1"/>
    <col min="16135" max="16135" width="23.125" style="1" customWidth="1"/>
    <col min="16136" max="16136" width="3.375" style="1" bestFit="1" customWidth="1"/>
    <col min="16137" max="16137" width="13.125" style="1" customWidth="1"/>
    <col min="16138" max="16138" width="2.5" style="1" customWidth="1"/>
    <col min="16139" max="16139" width="27.25" style="1" customWidth="1"/>
    <col min="16140" max="16140" width="4" style="1" customWidth="1"/>
    <col min="16141" max="16141" width="1.875" style="1" customWidth="1"/>
    <col min="16142" max="16384" width="9" style="1" customWidth="1"/>
  </cols>
  <sheetData>
    <row r="1" spans="1:13" ht="18.75" customHeight="1">
      <c r="A1" s="268"/>
      <c r="B1" s="268"/>
      <c r="C1" s="268"/>
      <c r="D1" s="268"/>
      <c r="E1" s="268"/>
      <c r="F1" s="268"/>
      <c r="G1" s="268"/>
      <c r="H1" s="268"/>
      <c r="I1" s="268"/>
      <c r="J1" s="320"/>
      <c r="K1" s="320"/>
      <c r="L1" s="320"/>
      <c r="M1" s="268"/>
    </row>
    <row r="2" spans="1:13" s="267" customFormat="1" ht="21.95" customHeight="1">
      <c r="B2" s="269" t="s">
        <v>247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s="267" customFormat="1" ht="15" customHeight="1">
      <c r="B3" s="270"/>
      <c r="C3" s="270"/>
      <c r="D3" s="270"/>
      <c r="E3" s="270"/>
      <c r="F3" s="309"/>
      <c r="G3" s="309"/>
      <c r="H3" s="309"/>
      <c r="I3" s="309"/>
      <c r="J3" s="309"/>
      <c r="K3" s="309"/>
      <c r="L3" s="309"/>
    </row>
    <row r="4" spans="1:13" s="267" customFormat="1" ht="18" customHeight="1">
      <c r="J4" s="321" t="s">
        <v>281</v>
      </c>
      <c r="K4" s="321"/>
      <c r="L4" s="321"/>
    </row>
    <row r="5" spans="1:13" s="267" customFormat="1" ht="18" customHeight="1">
      <c r="B5" s="3" t="str">
        <f>"砺波市長　"&amp;入力ｼｰﾄ!J18&amp;"　様"</f>
        <v>砺波市長　夏野　修　様</v>
      </c>
      <c r="C5" s="284"/>
    </row>
    <row r="6" spans="1:13" s="267" customFormat="1" ht="18" customHeight="1">
      <c r="D6" s="206"/>
      <c r="E6" s="206"/>
      <c r="F6" s="96"/>
      <c r="H6" s="311" t="s">
        <v>260</v>
      </c>
      <c r="I6" s="316" t="str">
        <f>入力ｼｰﾄ!J21</f>
        <v>砺波市□□□</v>
      </c>
      <c r="K6" s="184"/>
      <c r="L6" s="119"/>
    </row>
    <row r="7" spans="1:13" ht="15" customHeight="1">
      <c r="A7" s="268"/>
      <c r="B7" s="271"/>
      <c r="C7" s="271"/>
      <c r="D7" s="271"/>
      <c r="E7" s="271"/>
      <c r="F7" s="310"/>
      <c r="G7" s="268"/>
      <c r="H7" s="311" t="s">
        <v>28</v>
      </c>
      <c r="I7" s="284" t="str">
        <f>入力ｼｰﾄ!J22</f>
        <v>株式会社□□コンサル</v>
      </c>
      <c r="K7" s="184"/>
      <c r="L7" s="311"/>
      <c r="M7" s="268"/>
    </row>
    <row r="8" spans="1:13" ht="15" customHeight="1">
      <c r="A8" s="268"/>
      <c r="B8" s="271"/>
      <c r="C8" s="271"/>
      <c r="D8" s="271"/>
      <c r="E8" s="271"/>
      <c r="F8" s="310"/>
      <c r="G8" s="268"/>
      <c r="H8" s="268"/>
      <c r="I8" s="284" t="str">
        <f>入力ｼｰﾄ!J23</f>
        <v>代表取締役社長　□□□□</v>
      </c>
      <c r="K8" s="184"/>
      <c r="L8" s="119"/>
      <c r="M8" s="268"/>
    </row>
    <row r="9" spans="1:13" ht="15" customHeight="1">
      <c r="A9" s="268"/>
      <c r="B9" s="271"/>
      <c r="C9" s="271"/>
      <c r="D9" s="271"/>
      <c r="E9" s="271"/>
      <c r="F9" s="310"/>
      <c r="G9" s="268"/>
      <c r="H9" s="268"/>
      <c r="I9" s="268"/>
      <c r="J9" s="268"/>
      <c r="K9" s="268"/>
      <c r="L9" s="119"/>
      <c r="M9" s="268"/>
    </row>
    <row r="10" spans="1:13" s="268" customFormat="1" ht="13.5" customHeight="1">
      <c r="B10" s="272" t="s">
        <v>296</v>
      </c>
      <c r="C10" s="272"/>
      <c r="E10" s="299" t="str">
        <f>入力ｼｰﾄ!E17</f>
        <v>市道○○線○○業務委託</v>
      </c>
      <c r="L10" s="185"/>
    </row>
    <row r="11" spans="1:13" s="268" customFormat="1">
      <c r="B11" s="272"/>
      <c r="C11" s="272"/>
      <c r="L11" s="185"/>
    </row>
    <row r="12" spans="1:13" s="268" customFormat="1">
      <c r="B12" s="272" t="s">
        <v>150</v>
      </c>
      <c r="C12" s="272"/>
      <c r="E12" s="299" t="str">
        <f>入力ｼｰﾄ!E18&amp;"　地内"</f>
        <v>砺波市　庄川町○外　地内</v>
      </c>
      <c r="L12" s="185"/>
    </row>
    <row r="13" spans="1:13" s="268" customFormat="1">
      <c r="B13" s="272"/>
      <c r="C13" s="272"/>
      <c r="L13" s="185"/>
    </row>
    <row r="14" spans="1:13" s="268" customFormat="1">
      <c r="B14" s="272" t="s">
        <v>236</v>
      </c>
      <c r="C14" s="272"/>
      <c r="E14" s="301">
        <f>IF(入力ｼｰﾄ!E25="","　　　　　　　　円",IF(入力ｼｰﾄ!E26="",入力ｼｰﾄ!E25,入力ｼｰﾄ!E26))</f>
        <v>1200000</v>
      </c>
      <c r="F14" s="301"/>
      <c r="G14" s="301"/>
    </row>
    <row r="15" spans="1:13" s="268" customFormat="1">
      <c r="B15" s="272"/>
      <c r="C15" s="272"/>
      <c r="D15" s="293"/>
      <c r="E15" s="293"/>
    </row>
    <row r="16" spans="1:13" s="268" customFormat="1" ht="19.5" customHeight="1">
      <c r="B16" s="273" t="s">
        <v>145</v>
      </c>
      <c r="C16" s="273"/>
      <c r="E16" s="302">
        <f>入力ｼｰﾄ!E21</f>
        <v>44657</v>
      </c>
      <c r="F16" s="302"/>
      <c r="G16" s="302"/>
      <c r="H16" s="3" t="s">
        <v>65</v>
      </c>
    </row>
    <row r="17" spans="1:12" s="268" customFormat="1" ht="19.5" customHeight="1">
      <c r="E17" s="302">
        <f>IF(入力ｼｰﾄ!E23="",入力ｼｰﾄ!E22,入力ｼｰﾄ!E23)</f>
        <v>44895</v>
      </c>
      <c r="F17" s="302"/>
      <c r="G17" s="302"/>
      <c r="H17" s="3" t="s">
        <v>1</v>
      </c>
    </row>
    <row r="18" spans="1:12" s="184" customFormat="1" ht="21" customHeight="1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1:12" s="268" customFormat="1">
      <c r="B19" s="268" t="s">
        <v>261</v>
      </c>
      <c r="L19" s="185"/>
    </row>
    <row r="20" spans="1:12" s="184" customFormat="1" ht="21" customHeight="1">
      <c r="A20" s="184"/>
      <c r="B20" s="184"/>
      <c r="C20" s="184"/>
      <c r="D20" s="184"/>
      <c r="E20" s="184"/>
      <c r="F20" s="311"/>
      <c r="G20" s="184"/>
      <c r="H20" s="184"/>
      <c r="I20" s="184"/>
      <c r="J20" s="184"/>
      <c r="K20" s="184"/>
      <c r="L20" s="184"/>
    </row>
    <row r="21" spans="1:12" s="268" customFormat="1">
      <c r="G21" s="268" t="s">
        <v>22</v>
      </c>
      <c r="L21" s="184"/>
    </row>
    <row r="23" spans="1:12" ht="20.100000000000001" customHeight="1">
      <c r="B23" s="274" t="s">
        <v>249</v>
      </c>
      <c r="C23" s="274"/>
      <c r="D23" s="274"/>
      <c r="E23" s="274" t="s">
        <v>139</v>
      </c>
      <c r="F23" s="274" t="s">
        <v>253</v>
      </c>
      <c r="G23" s="274"/>
      <c r="H23" s="274"/>
      <c r="I23" s="274"/>
      <c r="J23" s="274"/>
      <c r="K23" s="325" t="s">
        <v>180</v>
      </c>
      <c r="L23" s="325"/>
    </row>
    <row r="24" spans="1:12" ht="20.100000000000001" customHeight="1">
      <c r="A24" s="1" t="s">
        <v>161</v>
      </c>
      <c r="B24" s="275" t="s">
        <v>250</v>
      </c>
      <c r="C24" s="275"/>
      <c r="D24" s="275"/>
      <c r="E24" s="275" t="s">
        <v>252</v>
      </c>
      <c r="F24" s="275" t="s">
        <v>255</v>
      </c>
      <c r="G24" s="275"/>
      <c r="H24" s="275"/>
      <c r="I24" s="275" t="s">
        <v>163</v>
      </c>
      <c r="J24" s="275"/>
      <c r="K24" s="325"/>
      <c r="L24" s="325"/>
    </row>
    <row r="25" spans="1:12" ht="15" customHeight="1">
      <c r="B25" s="276"/>
      <c r="C25" s="286"/>
      <c r="D25" s="294"/>
      <c r="E25" s="303"/>
      <c r="F25" s="312"/>
      <c r="G25" s="313"/>
      <c r="H25" s="315"/>
      <c r="I25" s="317"/>
      <c r="J25" s="322"/>
      <c r="K25" s="326"/>
      <c r="L25" s="330"/>
    </row>
    <row r="26" spans="1:12" ht="15" customHeight="1">
      <c r="B26" s="277"/>
      <c r="C26" s="287"/>
      <c r="D26" s="295"/>
      <c r="E26" s="304"/>
      <c r="F26" s="312"/>
      <c r="G26" s="313"/>
      <c r="H26" s="315"/>
      <c r="I26" s="318"/>
      <c r="J26" s="323"/>
      <c r="K26" s="327"/>
      <c r="L26" s="331"/>
    </row>
    <row r="27" spans="1:12" ht="15" customHeight="1">
      <c r="B27" s="278"/>
      <c r="C27" s="288"/>
      <c r="D27" s="296"/>
      <c r="E27" s="305"/>
      <c r="F27" s="312" t="s">
        <v>239</v>
      </c>
      <c r="G27" s="313"/>
      <c r="H27" s="315" t="s">
        <v>244</v>
      </c>
      <c r="I27" s="318"/>
      <c r="J27" s="323"/>
      <c r="K27" s="327"/>
      <c r="L27" s="331"/>
    </row>
    <row r="28" spans="1:12" ht="15" customHeight="1">
      <c r="B28" s="279"/>
      <c r="C28" s="289"/>
      <c r="D28" s="297"/>
      <c r="E28" s="306"/>
      <c r="F28" s="281"/>
      <c r="G28" s="314"/>
      <c r="H28" s="308"/>
      <c r="I28" s="319"/>
      <c r="J28" s="324"/>
      <c r="K28" s="328"/>
      <c r="L28" s="332"/>
    </row>
    <row r="29" spans="1:12" ht="15" customHeight="1">
      <c r="B29" s="276"/>
      <c r="C29" s="286"/>
      <c r="D29" s="294"/>
      <c r="E29" s="303"/>
      <c r="F29" s="312"/>
      <c r="G29" s="313"/>
      <c r="H29" s="315"/>
      <c r="I29" s="317"/>
      <c r="J29" s="322"/>
      <c r="K29" s="326"/>
      <c r="L29" s="330"/>
    </row>
    <row r="30" spans="1:12" ht="15" customHeight="1">
      <c r="B30" s="277"/>
      <c r="C30" s="287"/>
      <c r="D30" s="295"/>
      <c r="E30" s="304"/>
      <c r="F30" s="312"/>
      <c r="G30" s="313"/>
      <c r="H30" s="315"/>
      <c r="I30" s="318"/>
      <c r="J30" s="323"/>
      <c r="K30" s="327"/>
      <c r="L30" s="331"/>
    </row>
    <row r="31" spans="1:12" ht="15" customHeight="1">
      <c r="B31" s="278"/>
      <c r="C31" s="288"/>
      <c r="D31" s="296"/>
      <c r="E31" s="305"/>
      <c r="F31" s="312" t="s">
        <v>239</v>
      </c>
      <c r="G31" s="313"/>
      <c r="H31" s="315" t="s">
        <v>244</v>
      </c>
      <c r="I31" s="318"/>
      <c r="J31" s="323"/>
      <c r="K31" s="327"/>
      <c r="L31" s="331"/>
    </row>
    <row r="32" spans="1:12" ht="15" customHeight="1">
      <c r="B32" s="279"/>
      <c r="C32" s="289"/>
      <c r="D32" s="297"/>
      <c r="E32" s="306"/>
      <c r="F32" s="281"/>
      <c r="G32" s="314"/>
      <c r="H32" s="308"/>
      <c r="I32" s="319"/>
      <c r="J32" s="324"/>
      <c r="K32" s="328"/>
      <c r="L32" s="332"/>
    </row>
    <row r="33" spans="1:13" ht="15" customHeight="1">
      <c r="B33" s="276"/>
      <c r="C33" s="286"/>
      <c r="D33" s="294"/>
      <c r="E33" s="303"/>
      <c r="F33" s="312"/>
      <c r="G33" s="313"/>
      <c r="H33" s="315"/>
      <c r="I33" s="317"/>
      <c r="J33" s="322"/>
      <c r="K33" s="326"/>
      <c r="L33" s="330"/>
    </row>
    <row r="34" spans="1:13" ht="15" customHeight="1">
      <c r="B34" s="277"/>
      <c r="C34" s="287"/>
      <c r="D34" s="295"/>
      <c r="E34" s="304"/>
      <c r="F34" s="312"/>
      <c r="G34" s="313"/>
      <c r="H34" s="315"/>
      <c r="I34" s="318"/>
      <c r="J34" s="323"/>
      <c r="K34" s="327"/>
      <c r="L34" s="331"/>
    </row>
    <row r="35" spans="1:13" ht="15" customHeight="1">
      <c r="B35" s="278"/>
      <c r="C35" s="288"/>
      <c r="D35" s="296"/>
      <c r="E35" s="305"/>
      <c r="F35" s="312" t="s">
        <v>239</v>
      </c>
      <c r="G35" s="313"/>
      <c r="H35" s="315" t="s">
        <v>244</v>
      </c>
      <c r="I35" s="318"/>
      <c r="J35" s="323"/>
      <c r="K35" s="327"/>
      <c r="L35" s="331"/>
    </row>
    <row r="36" spans="1:13" ht="15" customHeight="1">
      <c r="B36" s="279"/>
      <c r="C36" s="289"/>
      <c r="D36" s="297"/>
      <c r="E36" s="306"/>
      <c r="F36" s="281"/>
      <c r="G36" s="314"/>
      <c r="H36" s="308"/>
      <c r="I36" s="319"/>
      <c r="J36" s="324"/>
      <c r="K36" s="328"/>
      <c r="L36" s="332"/>
    </row>
    <row r="37" spans="1:13" ht="20.100000000000001" customHeight="1">
      <c r="B37" s="280" t="s">
        <v>7</v>
      </c>
      <c r="C37" s="290"/>
      <c r="D37" s="290"/>
      <c r="E37" s="307"/>
      <c r="F37" s="312"/>
      <c r="G37" s="313"/>
      <c r="H37" s="315"/>
      <c r="I37" s="280"/>
      <c r="J37" s="290"/>
      <c r="K37" s="290"/>
      <c r="L37" s="307"/>
    </row>
    <row r="38" spans="1:13" ht="20.100000000000001" customHeight="1">
      <c r="B38" s="281"/>
      <c r="C38" s="291"/>
      <c r="D38" s="291"/>
      <c r="E38" s="308"/>
      <c r="F38" s="281" t="s">
        <v>239</v>
      </c>
      <c r="G38" s="314"/>
      <c r="H38" s="308" t="s">
        <v>244</v>
      </c>
      <c r="I38" s="281"/>
      <c r="J38" s="291"/>
      <c r="K38" s="291"/>
      <c r="L38" s="308"/>
    </row>
    <row r="39" spans="1:13" ht="79.5" customHeight="1">
      <c r="A39" s="1" t="s">
        <v>161</v>
      </c>
      <c r="B39" s="282" t="s">
        <v>71</v>
      </c>
      <c r="C39" s="292"/>
      <c r="D39" s="298"/>
      <c r="E39" s="298"/>
      <c r="F39" s="298"/>
      <c r="G39" s="298"/>
      <c r="H39" s="298"/>
      <c r="I39" s="298"/>
      <c r="J39" s="298"/>
      <c r="K39" s="298"/>
      <c r="L39" s="333"/>
    </row>
    <row r="40" spans="1:13" ht="93" customHeight="1">
      <c r="B40" s="283" t="s">
        <v>220</v>
      </c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</row>
    <row r="41" spans="1:13">
      <c r="A41" s="268" t="s">
        <v>190</v>
      </c>
      <c r="B41" s="268"/>
      <c r="C41" s="268"/>
      <c r="D41" s="268"/>
      <c r="E41" s="268"/>
      <c r="F41" s="268"/>
      <c r="G41" s="268"/>
      <c r="H41" s="268"/>
      <c r="I41" s="268"/>
      <c r="J41" s="320"/>
      <c r="K41" s="320"/>
      <c r="L41" s="320"/>
      <c r="M41" s="268"/>
    </row>
    <row r="42" spans="1:13">
      <c r="A42" s="268"/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119"/>
      <c r="M42" s="268"/>
    </row>
    <row r="43" spans="1:13">
      <c r="A43" s="268"/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119"/>
      <c r="M43" s="268"/>
    </row>
    <row r="44" spans="1:13">
      <c r="A44" s="268"/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119"/>
      <c r="M44" s="268"/>
    </row>
    <row r="45" spans="1:13" ht="18.75">
      <c r="A45" s="267"/>
      <c r="B45" s="269" t="s">
        <v>108</v>
      </c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</row>
    <row r="46" spans="1:13" ht="14.25">
      <c r="A46" s="267"/>
      <c r="B46" s="270"/>
      <c r="C46" s="270"/>
      <c r="D46" s="270"/>
      <c r="E46" s="270"/>
      <c r="F46" s="309"/>
      <c r="G46" s="309"/>
      <c r="H46" s="309"/>
      <c r="I46" s="309"/>
      <c r="J46" s="309"/>
      <c r="K46" s="309"/>
      <c r="L46" s="309"/>
      <c r="M46" s="267"/>
    </row>
    <row r="47" spans="1:13" ht="14.25">
      <c r="A47" s="267"/>
      <c r="B47" s="270"/>
      <c r="C47" s="270"/>
      <c r="D47" s="270"/>
      <c r="E47" s="270"/>
      <c r="F47" s="309"/>
      <c r="G47" s="309"/>
      <c r="H47" s="309"/>
      <c r="I47" s="309"/>
      <c r="J47" s="309"/>
      <c r="K47" s="309"/>
      <c r="L47" s="309"/>
      <c r="M47" s="267"/>
    </row>
    <row r="48" spans="1:13" ht="14.25">
      <c r="A48" s="267"/>
      <c r="B48" s="270"/>
      <c r="C48" s="270"/>
      <c r="D48" s="270"/>
      <c r="E48" s="270"/>
      <c r="F48" s="309"/>
      <c r="G48" s="309"/>
      <c r="H48" s="309"/>
      <c r="I48" s="309"/>
      <c r="J48" s="309"/>
      <c r="K48" s="309"/>
      <c r="L48" s="309"/>
      <c r="M48" s="267"/>
    </row>
    <row r="49" spans="1:13" ht="14.25">
      <c r="A49" s="267"/>
      <c r="B49" s="119"/>
      <c r="C49" s="119"/>
      <c r="D49" s="267"/>
      <c r="E49" s="267"/>
      <c r="F49" s="267"/>
      <c r="G49" s="267"/>
      <c r="H49" s="267"/>
      <c r="I49" s="267"/>
      <c r="J49" s="321" t="s">
        <v>281</v>
      </c>
      <c r="K49" s="321"/>
      <c r="L49" s="321"/>
      <c r="M49" s="267"/>
    </row>
    <row r="50" spans="1:13" ht="14.25">
      <c r="A50" s="267"/>
      <c r="B50" s="284"/>
      <c r="C50" s="284"/>
      <c r="D50" s="267"/>
      <c r="E50" s="267"/>
      <c r="F50" s="267"/>
      <c r="G50" s="267"/>
      <c r="H50" s="267"/>
      <c r="I50" s="267"/>
      <c r="J50" s="267"/>
      <c r="K50" s="267"/>
      <c r="L50" s="267"/>
      <c r="M50" s="267"/>
    </row>
    <row r="51" spans="1:13" ht="14.25">
      <c r="A51" s="267"/>
      <c r="B51" s="284"/>
      <c r="C51" s="284"/>
      <c r="D51" s="267"/>
      <c r="E51" s="267"/>
      <c r="F51" s="267"/>
      <c r="G51" s="267"/>
      <c r="H51" s="267"/>
      <c r="I51" s="267"/>
      <c r="J51" s="267"/>
      <c r="K51" s="267"/>
      <c r="L51" s="267"/>
      <c r="M51" s="267"/>
    </row>
    <row r="52" spans="1:13" ht="17.25">
      <c r="A52" s="267"/>
      <c r="B52" s="119" t="s">
        <v>72</v>
      </c>
      <c r="C52" s="119"/>
      <c r="D52" s="206"/>
      <c r="E52" s="206"/>
      <c r="F52" s="96"/>
      <c r="G52" s="267"/>
      <c r="H52" s="267"/>
      <c r="I52" s="267"/>
      <c r="J52" s="267"/>
      <c r="K52" s="267"/>
      <c r="L52" s="267"/>
      <c r="M52" s="267"/>
    </row>
    <row r="53" spans="1:13">
      <c r="A53" s="268"/>
      <c r="B53" s="272" t="str">
        <f>入力ｼｰﾄ!J22</f>
        <v>株式会社□□コンサル</v>
      </c>
      <c r="C53" s="272"/>
      <c r="D53" s="271"/>
      <c r="E53" s="271"/>
      <c r="F53" s="310"/>
      <c r="G53" s="268"/>
      <c r="H53" s="268"/>
      <c r="I53" s="268"/>
      <c r="J53" s="268"/>
      <c r="L53" s="119"/>
      <c r="M53" s="268"/>
    </row>
    <row r="54" spans="1:13">
      <c r="A54" s="268"/>
      <c r="B54" s="272" t="str">
        <f>入力ｼｰﾄ!J23&amp;"　殿"</f>
        <v>代表取締役社長　□□□□　殿</v>
      </c>
      <c r="C54" s="272"/>
      <c r="D54" s="299"/>
      <c r="E54" s="299"/>
      <c r="F54" s="268"/>
      <c r="G54" s="268"/>
      <c r="H54" s="268"/>
      <c r="I54" s="268"/>
      <c r="J54" s="268"/>
      <c r="K54" s="268"/>
      <c r="L54" s="185"/>
      <c r="M54" s="268"/>
    </row>
    <row r="55" spans="1:13">
      <c r="A55" s="268"/>
      <c r="B55" s="272"/>
      <c r="C55" s="272"/>
      <c r="D55" s="268"/>
      <c r="E55" s="268"/>
      <c r="F55" s="268"/>
      <c r="G55" s="268"/>
      <c r="H55" s="268"/>
      <c r="I55" s="268"/>
      <c r="M55" s="268"/>
    </row>
    <row r="56" spans="1:13">
      <c r="A56" s="268"/>
      <c r="B56" s="272"/>
      <c r="C56" s="272"/>
      <c r="D56" s="299"/>
      <c r="E56" s="299"/>
      <c r="F56" s="268"/>
      <c r="G56" s="268"/>
      <c r="H56" s="268"/>
      <c r="I56" s="284"/>
      <c r="J56" s="284"/>
      <c r="K56" s="284"/>
      <c r="L56" s="185"/>
      <c r="M56" s="268"/>
    </row>
    <row r="57" spans="1:13">
      <c r="A57" s="268"/>
      <c r="B57" s="272"/>
      <c r="C57" s="272"/>
      <c r="D57" s="268"/>
      <c r="E57" s="268"/>
      <c r="F57" s="268"/>
      <c r="G57" s="268"/>
      <c r="H57" s="268"/>
      <c r="I57" s="268"/>
      <c r="J57" s="268"/>
      <c r="K57" s="329" t="str">
        <f>"砺波市長　"&amp;入力ｼｰﾄ!J18</f>
        <v>砺波市長　夏野　修</v>
      </c>
      <c r="L57" s="311" t="s">
        <v>11</v>
      </c>
      <c r="M57" s="268"/>
    </row>
    <row r="58" spans="1:13">
      <c r="A58" s="268"/>
      <c r="B58" s="272"/>
      <c r="C58" s="272"/>
      <c r="D58" s="300"/>
      <c r="E58" s="300"/>
      <c r="F58" s="268"/>
      <c r="G58" s="268"/>
      <c r="H58" s="268"/>
      <c r="I58" s="268"/>
      <c r="J58" s="268"/>
      <c r="K58" s="268"/>
      <c r="L58" s="268"/>
      <c r="M58" s="268"/>
    </row>
    <row r="59" spans="1:13">
      <c r="A59" s="268"/>
      <c r="B59" s="272"/>
      <c r="C59" s="272"/>
      <c r="D59" s="293"/>
      <c r="E59" s="293"/>
      <c r="F59" s="268"/>
      <c r="G59" s="268"/>
      <c r="H59" s="268"/>
      <c r="I59" s="268"/>
      <c r="J59" s="268"/>
      <c r="K59" s="268"/>
      <c r="L59" s="268"/>
      <c r="M59" s="268"/>
    </row>
    <row r="60" spans="1:13">
      <c r="A60" s="184"/>
      <c r="B60" s="184"/>
      <c r="C60" s="184"/>
      <c r="D60" s="184"/>
      <c r="E60" s="184"/>
      <c r="F60" s="184"/>
      <c r="G60" s="311"/>
      <c r="H60" s="311"/>
      <c r="I60" s="184"/>
      <c r="J60" s="284"/>
      <c r="K60" s="184"/>
      <c r="L60" s="119"/>
      <c r="M60" s="184"/>
    </row>
    <row r="61" spans="1:13">
      <c r="A61" s="184"/>
      <c r="B61" s="184"/>
      <c r="C61" s="184"/>
      <c r="D61" s="184"/>
      <c r="E61" s="184"/>
      <c r="F61" s="184"/>
      <c r="G61" s="311"/>
      <c r="H61" s="311"/>
      <c r="I61" s="184"/>
      <c r="J61" s="284"/>
      <c r="K61" s="184"/>
      <c r="L61" s="119"/>
      <c r="M61" s="184"/>
    </row>
    <row r="62" spans="1:13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M62" s="184"/>
    </row>
    <row r="63" spans="1:13">
      <c r="A63" s="268"/>
      <c r="B63" s="285" t="str">
        <f>J4</f>
        <v>　　年　　月　　日</v>
      </c>
      <c r="C63" s="285"/>
      <c r="D63" s="268" t="s">
        <v>280</v>
      </c>
      <c r="E63" s="268"/>
      <c r="F63" s="268"/>
      <c r="G63" s="268"/>
      <c r="H63" s="268"/>
      <c r="I63" s="268"/>
      <c r="J63" s="268"/>
      <c r="K63" s="268"/>
      <c r="L63" s="185"/>
      <c r="M63" s="268"/>
    </row>
    <row r="64" spans="1:13">
      <c r="A64" s="184"/>
      <c r="B64" s="184"/>
      <c r="C64" s="184"/>
      <c r="D64" s="184"/>
      <c r="E64" s="184"/>
      <c r="F64" s="311"/>
      <c r="G64" s="184"/>
      <c r="H64" s="184"/>
      <c r="I64" s="184"/>
      <c r="J64" s="184"/>
      <c r="K64" s="184"/>
      <c r="M64" s="184"/>
    </row>
    <row r="65" spans="1:13">
      <c r="A65" s="268"/>
      <c r="B65" s="268"/>
      <c r="C65" s="268"/>
      <c r="D65" s="268"/>
      <c r="E65" s="268"/>
      <c r="F65" s="268"/>
      <c r="H65" s="268"/>
      <c r="I65" s="268"/>
      <c r="J65" s="268"/>
      <c r="K65" s="268"/>
      <c r="M65" s="268"/>
    </row>
    <row r="66" spans="1:13">
      <c r="A66" s="268"/>
      <c r="B66" s="268"/>
      <c r="C66" s="268"/>
      <c r="D66" s="268"/>
      <c r="E66" s="268"/>
      <c r="F66" s="268"/>
      <c r="H66" s="268"/>
      <c r="I66" s="268"/>
      <c r="J66" s="268"/>
      <c r="K66" s="268"/>
      <c r="M66" s="268"/>
    </row>
    <row r="68" spans="1:13">
      <c r="G68" s="268" t="s">
        <v>22</v>
      </c>
    </row>
    <row r="69" spans="1:13">
      <c r="G69" s="268"/>
    </row>
    <row r="70" spans="1:13">
      <c r="G70" s="268"/>
    </row>
    <row r="71" spans="1:13">
      <c r="G71" s="268"/>
    </row>
    <row r="73" spans="1:13">
      <c r="D73" s="1" t="s">
        <v>49</v>
      </c>
    </row>
    <row r="75" spans="1:13">
      <c r="E75" s="1" t="s">
        <v>262</v>
      </c>
    </row>
    <row r="77" spans="1:13">
      <c r="E77" s="1" t="s">
        <v>265</v>
      </c>
    </row>
  </sheetData>
  <mergeCells count="46">
    <mergeCell ref="B2:M2"/>
    <mergeCell ref="J4:L4"/>
    <mergeCell ref="E14:G14"/>
    <mergeCell ref="E16:G16"/>
    <mergeCell ref="E17:G17"/>
    <mergeCell ref="B23:D23"/>
    <mergeCell ref="F23:J23"/>
    <mergeCell ref="B24:D24"/>
    <mergeCell ref="F24:H24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C39:L39"/>
    <mergeCell ref="B40:M40"/>
    <mergeCell ref="B45:M45"/>
    <mergeCell ref="J49:L49"/>
    <mergeCell ref="D58:E58"/>
    <mergeCell ref="B63:C63"/>
    <mergeCell ref="K23:L24"/>
    <mergeCell ref="B25:D26"/>
    <mergeCell ref="E25:E26"/>
    <mergeCell ref="K25:L28"/>
    <mergeCell ref="B27:D28"/>
    <mergeCell ref="E27:E28"/>
    <mergeCell ref="B29:D30"/>
    <mergeCell ref="E29:E30"/>
    <mergeCell ref="K29:L32"/>
    <mergeCell ref="B31:D32"/>
    <mergeCell ref="E31:E32"/>
    <mergeCell ref="B33:D34"/>
    <mergeCell ref="E33:E34"/>
    <mergeCell ref="K33:L36"/>
    <mergeCell ref="B35:D36"/>
    <mergeCell ref="E35:E36"/>
    <mergeCell ref="B37:E38"/>
    <mergeCell ref="I37:L38"/>
  </mergeCells>
  <phoneticPr fontId="3"/>
  <conditionalFormatting sqref="J49:L49">
    <cfRule type="cellIs" dxfId="30" priority="2" operator="between">
      <formula>43586</formula>
      <formula>43830</formula>
    </cfRule>
  </conditionalFormatting>
  <conditionalFormatting sqref="J4:L4">
    <cfRule type="cellIs" dxfId="29" priority="4" operator="between">
      <formula>43586</formula>
      <formula>43830</formula>
    </cfRule>
  </conditionalFormatting>
  <conditionalFormatting sqref="E16:G17">
    <cfRule type="cellIs" dxfId="28" priority="3" operator="between">
      <formula>43586</formula>
      <formula>43830</formula>
    </cfRule>
  </conditionalFormatting>
  <conditionalFormatting sqref="B63:C63">
    <cfRule type="cellIs" dxfId="27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G25:G38 J4:L4 E33:E34 E29:E30 E25:E26"/>
    <dataValidation imeMode="on" allowBlank="1" showDropDown="0" showInputMessage="1" showErrorMessage="1" sqref="B25:D36 E35:E36 E31:E32 E27:E28 C39:L39 I25:L38"/>
  </dataValidations>
  <pageMargins left="0.78740157480314965" right="0.78740157480314965" top="0.78740157480314965" bottom="0.78740157480314965" header="0.39370078740157483" footer="0.39370078740157483"/>
  <pageSetup paperSize="9" fitToWidth="1" fitToHeight="1" orientation="portrait" usePrinterDefaults="1" blackAndWhite="1" r:id="rId1"/>
  <rowBreaks count="1" manualBreakCount="1">
    <brk id="4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AC40"/>
  <sheetViews>
    <sheetView view="pageBreakPreview" zoomScaleSheetLayoutView="100" workbookViewId="0">
      <selection activeCell="A2" sqref="A2:AC2"/>
    </sheetView>
  </sheetViews>
  <sheetFormatPr defaultColWidth="3" defaultRowHeight="18" customHeight="1"/>
  <cols>
    <col min="1" max="1" width="1.375" style="334" customWidth="1"/>
    <col min="2" max="3" width="3" style="334"/>
    <col min="4" max="4" width="3.5" style="334" customWidth="1"/>
    <col min="5" max="9" width="3" style="334"/>
    <col min="10" max="10" width="7.5" style="334" customWidth="1"/>
    <col min="11" max="17" width="3" style="334"/>
    <col min="18" max="18" width="2.125" style="334" customWidth="1"/>
    <col min="19" max="25" width="3" style="334"/>
    <col min="26" max="26" width="2.5" style="334" customWidth="1"/>
    <col min="27" max="28" width="3" style="334"/>
    <col min="29" max="29" width="1.125" style="334" customWidth="1"/>
    <col min="30" max="16384" width="3" style="334"/>
  </cols>
  <sheetData>
    <row r="1" spans="1:29" ht="18" customHeight="1">
      <c r="A1" s="336"/>
      <c r="B1" s="336"/>
      <c r="C1" s="336"/>
      <c r="D1" s="336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</row>
    <row r="2" spans="1:29" s="335" customFormat="1" ht="23.1" customHeight="1">
      <c r="A2" s="337" t="s">
        <v>196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</row>
    <row r="3" spans="1:29" ht="9" customHeight="1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</row>
    <row r="4" spans="1:29" s="3" customFormat="1" ht="20.100000000000001" customHeight="1">
      <c r="A4" s="185"/>
      <c r="B4" s="342" t="s">
        <v>60</v>
      </c>
      <c r="C4" s="348"/>
      <c r="D4" s="353"/>
      <c r="E4" s="363"/>
      <c r="F4" s="370" t="s">
        <v>58</v>
      </c>
      <c r="G4" s="370"/>
      <c r="H4" s="376" t="s">
        <v>214</v>
      </c>
      <c r="I4" s="376"/>
      <c r="J4" s="376"/>
      <c r="K4" s="379" t="str">
        <f>IF(入力ｼｰﾄ!J20="",入力ｼｰﾄ!J19,入力ｼｰﾄ!J20)</f>
        <v>でまち　○○</v>
      </c>
      <c r="L4" s="379"/>
      <c r="M4" s="379"/>
      <c r="N4" s="379"/>
      <c r="O4" s="379"/>
      <c r="P4" s="379"/>
      <c r="Q4" s="370"/>
      <c r="R4" s="382"/>
      <c r="S4" s="385" t="s">
        <v>18</v>
      </c>
      <c r="T4" s="378"/>
      <c r="U4" s="389"/>
      <c r="V4" s="392"/>
      <c r="W4" s="370"/>
      <c r="X4" s="370"/>
      <c r="Y4" s="370"/>
      <c r="Z4" s="370"/>
      <c r="AA4" s="370"/>
      <c r="AB4" s="382"/>
      <c r="AC4" s="69"/>
    </row>
    <row r="5" spans="1:29" s="3" customFormat="1" ht="20.100000000000001" customHeight="1">
      <c r="A5" s="185"/>
      <c r="B5" s="342"/>
      <c r="C5" s="348"/>
      <c r="D5" s="353"/>
      <c r="E5" s="364"/>
      <c r="F5" s="69" t="s">
        <v>72</v>
      </c>
      <c r="G5" s="69"/>
      <c r="H5" s="69" t="s">
        <v>240</v>
      </c>
      <c r="I5" s="69"/>
      <c r="J5" s="69"/>
      <c r="K5" s="380" t="str">
        <f>入力ｼｰﾄ!J22</f>
        <v>株式会社□□コンサル</v>
      </c>
      <c r="L5" s="380"/>
      <c r="M5" s="380"/>
      <c r="N5" s="380"/>
      <c r="O5" s="380"/>
      <c r="P5" s="380"/>
      <c r="Q5" s="380"/>
      <c r="R5" s="383"/>
      <c r="S5" s="386"/>
      <c r="T5" s="185"/>
      <c r="U5" s="390"/>
      <c r="V5" s="393" t="s">
        <v>294</v>
      </c>
      <c r="W5" s="395"/>
      <c r="X5" s="395"/>
      <c r="Y5" s="395"/>
      <c r="Z5" s="395"/>
      <c r="AA5" s="395"/>
      <c r="AB5" s="396"/>
      <c r="AC5" s="69"/>
    </row>
    <row r="6" spans="1:29" s="3" customFormat="1" ht="20.100000000000001" customHeight="1">
      <c r="A6" s="69"/>
      <c r="B6" s="342"/>
      <c r="C6" s="348"/>
      <c r="D6" s="353"/>
      <c r="E6" s="365"/>
      <c r="F6" s="371"/>
      <c r="G6" s="371"/>
      <c r="H6" s="377" t="s">
        <v>20</v>
      </c>
      <c r="I6" s="377"/>
      <c r="J6" s="377"/>
      <c r="K6" s="381" t="str">
        <f>IF(入力ｼｰﾄ!J27="",入力ｼｰﾄ!J24,入力ｼｰﾄ!J27)</f>
        <v>はやし　○○</v>
      </c>
      <c r="L6" s="381"/>
      <c r="M6" s="381"/>
      <c r="N6" s="381"/>
      <c r="O6" s="381"/>
      <c r="P6" s="381"/>
      <c r="Q6" s="371"/>
      <c r="R6" s="384"/>
      <c r="S6" s="365"/>
      <c r="T6" s="388"/>
      <c r="U6" s="391"/>
      <c r="V6" s="394"/>
      <c r="W6" s="371"/>
      <c r="X6" s="371"/>
      <c r="Y6" s="371"/>
      <c r="Z6" s="371"/>
      <c r="AA6" s="371"/>
      <c r="AB6" s="384"/>
      <c r="AC6" s="69"/>
    </row>
    <row r="7" spans="1:29" s="3" customFormat="1" ht="20.100000000000001" customHeight="1">
      <c r="A7" s="185"/>
      <c r="B7" s="342" t="s">
        <v>83</v>
      </c>
      <c r="C7" s="348"/>
      <c r="D7" s="353"/>
      <c r="E7" s="363"/>
      <c r="F7" s="372" t="s">
        <v>26</v>
      </c>
      <c r="G7" s="372"/>
      <c r="H7" s="372"/>
      <c r="I7" s="372"/>
      <c r="J7" s="378"/>
      <c r="K7" s="372"/>
      <c r="L7" s="372"/>
      <c r="M7" s="378"/>
      <c r="N7" s="372"/>
      <c r="O7" s="372"/>
      <c r="P7" s="378"/>
      <c r="Q7" s="372"/>
      <c r="R7" s="372"/>
      <c r="S7" s="378"/>
      <c r="T7" s="372"/>
      <c r="U7" s="372"/>
      <c r="V7" s="372"/>
      <c r="W7" s="372"/>
      <c r="X7" s="378"/>
      <c r="Y7" s="372"/>
      <c r="Z7" s="372"/>
      <c r="AA7" s="378"/>
      <c r="AB7" s="397"/>
      <c r="AC7" s="3"/>
    </row>
    <row r="8" spans="1:29" ht="20.100000000000001" customHeight="1">
      <c r="A8" s="339"/>
      <c r="B8" s="342"/>
      <c r="C8" s="348"/>
      <c r="D8" s="353"/>
      <c r="E8" s="364"/>
      <c r="F8" s="69" t="s">
        <v>70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398"/>
      <c r="AC8" s="339"/>
    </row>
    <row r="9" spans="1:29" ht="20.100000000000001" customHeight="1">
      <c r="A9" s="185"/>
      <c r="B9" s="342"/>
      <c r="C9" s="348"/>
      <c r="D9" s="353"/>
      <c r="E9" s="364"/>
      <c r="F9" s="69" t="s">
        <v>74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398"/>
      <c r="AC9" s="339"/>
    </row>
    <row r="10" spans="1:29" ht="20.100000000000001" customHeight="1">
      <c r="A10" s="185"/>
      <c r="B10" s="342"/>
      <c r="C10" s="348"/>
      <c r="D10" s="353"/>
      <c r="E10" s="366"/>
      <c r="F10" s="371" t="s">
        <v>45</v>
      </c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84"/>
      <c r="AC10" s="339"/>
    </row>
    <row r="11" spans="1:29" ht="20.100000000000001" customHeight="1">
      <c r="A11" s="340"/>
      <c r="B11" s="343" t="s">
        <v>274</v>
      </c>
      <c r="C11" s="349"/>
      <c r="D11" s="354"/>
      <c r="E11" s="367" t="str">
        <f>入力ｼｰﾄ!E17</f>
        <v>市道○○線○○業務委託</v>
      </c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99"/>
      <c r="AC11" s="340"/>
    </row>
    <row r="12" spans="1:29" ht="20.100000000000001" customHeight="1">
      <c r="A12" s="341"/>
      <c r="B12" s="343" t="s">
        <v>82</v>
      </c>
      <c r="C12" s="349"/>
      <c r="D12" s="354"/>
      <c r="E12" s="368" t="str">
        <f>入力ｼｰﾄ!E18&amp;"　地内"</f>
        <v>砺波市　庄川町○外　地内</v>
      </c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400"/>
      <c r="AC12" s="340"/>
    </row>
    <row r="13" spans="1:29" ht="20.100000000000001" customHeight="1">
      <c r="A13" s="340"/>
      <c r="B13" s="343"/>
      <c r="C13" s="349"/>
      <c r="D13" s="354"/>
      <c r="E13" s="349" t="s">
        <v>363</v>
      </c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54"/>
      <c r="AC13" s="340"/>
    </row>
    <row r="14" spans="1:29" ht="20.100000000000001" customHeight="1">
      <c r="A14" s="340"/>
      <c r="B14" s="344"/>
      <c r="C14" s="350"/>
      <c r="D14" s="355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5"/>
      <c r="AC14" s="340"/>
    </row>
    <row r="15" spans="1:29" ht="20.100000000000001" customHeight="1">
      <c r="A15" s="340"/>
      <c r="B15" s="345"/>
      <c r="C15" s="340"/>
      <c r="D15" s="356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56"/>
      <c r="AC15" s="340"/>
    </row>
    <row r="16" spans="1:29" ht="20.100000000000001" customHeight="1">
      <c r="A16" s="340"/>
      <c r="B16" s="345"/>
      <c r="C16" s="340"/>
      <c r="D16" s="356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56"/>
      <c r="AC16" s="340"/>
    </row>
    <row r="17" spans="1:29" ht="20.100000000000001" customHeight="1">
      <c r="A17" s="340"/>
      <c r="B17" s="345"/>
      <c r="C17" s="340"/>
      <c r="D17" s="356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56"/>
      <c r="AC17" s="340"/>
    </row>
    <row r="18" spans="1:29" ht="20.100000000000001" customHeight="1">
      <c r="A18" s="340"/>
      <c r="B18" s="345"/>
      <c r="C18" s="340"/>
      <c r="D18" s="356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56"/>
      <c r="AC18" s="340"/>
    </row>
    <row r="19" spans="1:29" ht="20.100000000000001" customHeight="1">
      <c r="A19" s="340"/>
      <c r="B19" s="345"/>
      <c r="C19" s="340"/>
      <c r="D19" s="356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56"/>
      <c r="AC19" s="340"/>
    </row>
    <row r="20" spans="1:29" ht="20.100000000000001" customHeight="1">
      <c r="A20" s="340"/>
      <c r="B20" s="345"/>
      <c r="C20" s="340"/>
      <c r="D20" s="356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56"/>
      <c r="AC20" s="340"/>
    </row>
    <row r="21" spans="1:29" ht="20.100000000000001" customHeight="1">
      <c r="A21" s="340"/>
      <c r="B21" s="345"/>
      <c r="C21" s="340"/>
      <c r="D21" s="356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56"/>
      <c r="AC21" s="340"/>
    </row>
    <row r="22" spans="1:29" ht="20.100000000000001" customHeight="1">
      <c r="A22" s="340"/>
      <c r="B22" s="345"/>
      <c r="C22" s="340"/>
      <c r="D22" s="356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56"/>
      <c r="AC22" s="340"/>
    </row>
    <row r="23" spans="1:29" ht="20.100000000000001" customHeight="1">
      <c r="A23" s="340"/>
      <c r="B23" s="345"/>
      <c r="C23" s="340"/>
      <c r="D23" s="356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56"/>
      <c r="AC23" s="340"/>
    </row>
    <row r="24" spans="1:29" ht="20.100000000000001" customHeight="1">
      <c r="A24" s="340"/>
      <c r="B24" s="345"/>
      <c r="C24" s="340"/>
      <c r="D24" s="356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56"/>
      <c r="AC24" s="340"/>
    </row>
    <row r="25" spans="1:29" ht="20.100000000000001" customHeight="1">
      <c r="A25" s="340"/>
      <c r="B25" s="345"/>
      <c r="C25" s="340"/>
      <c r="D25" s="356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56"/>
      <c r="AC25" s="340"/>
    </row>
    <row r="26" spans="1:29" ht="20.100000000000001" customHeight="1">
      <c r="A26" s="340"/>
      <c r="B26" s="345"/>
      <c r="C26" s="340"/>
      <c r="D26" s="356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56"/>
      <c r="AC26" s="340"/>
    </row>
    <row r="27" spans="1:29" ht="20.100000000000001" customHeight="1">
      <c r="A27" s="340"/>
      <c r="B27" s="345"/>
      <c r="C27" s="340"/>
      <c r="D27" s="356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56"/>
      <c r="AC27" s="340"/>
    </row>
    <row r="28" spans="1:29" ht="20.100000000000001" customHeight="1">
      <c r="A28" s="340"/>
      <c r="B28" s="345"/>
      <c r="C28" s="340"/>
      <c r="D28" s="356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56"/>
      <c r="AC28" s="340"/>
    </row>
    <row r="29" spans="1:29" ht="20.100000000000001" customHeight="1">
      <c r="A29" s="340"/>
      <c r="B29" s="345"/>
      <c r="C29" s="340"/>
      <c r="D29" s="356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56"/>
      <c r="AC29" s="340"/>
    </row>
    <row r="30" spans="1:29" ht="20.100000000000001" customHeight="1">
      <c r="A30" s="340"/>
      <c r="B30" s="345"/>
      <c r="C30" s="340"/>
      <c r="D30" s="356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56"/>
      <c r="AC30" s="340"/>
    </row>
    <row r="31" spans="1:29" ht="20.100000000000001" customHeight="1">
      <c r="A31" s="340"/>
      <c r="B31" s="345"/>
      <c r="C31" s="340"/>
      <c r="D31" s="356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56"/>
      <c r="AC31" s="340"/>
    </row>
    <row r="32" spans="1:29" ht="20.100000000000001" customHeight="1">
      <c r="A32" s="339"/>
      <c r="B32" s="346"/>
      <c r="C32" s="339"/>
      <c r="D32" s="357"/>
      <c r="E32" s="339"/>
      <c r="F32" s="339"/>
      <c r="G32" s="339"/>
      <c r="H32" s="339"/>
      <c r="I32" s="339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56"/>
      <c r="AC32" s="340"/>
    </row>
    <row r="33" spans="1:29" ht="20.100000000000001" customHeight="1">
      <c r="A33" s="339"/>
      <c r="B33" s="346"/>
      <c r="C33" s="339"/>
      <c r="D33" s="357"/>
      <c r="E33" s="339"/>
      <c r="F33" s="339"/>
      <c r="G33" s="339"/>
      <c r="H33" s="339"/>
      <c r="I33" s="339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56"/>
      <c r="AC33" s="340"/>
    </row>
    <row r="34" spans="1:29" ht="20.100000000000001" customHeight="1">
      <c r="A34" s="340"/>
      <c r="B34" s="345"/>
      <c r="C34" s="340"/>
      <c r="D34" s="358"/>
      <c r="E34" s="361"/>
      <c r="F34" s="361"/>
      <c r="G34" s="309"/>
      <c r="H34" s="361"/>
      <c r="I34" s="309"/>
      <c r="J34" s="361"/>
      <c r="K34" s="361"/>
      <c r="L34" s="309"/>
      <c r="M34" s="361"/>
      <c r="N34" s="361"/>
      <c r="O34" s="309"/>
      <c r="P34" s="309"/>
      <c r="Q34" s="309"/>
      <c r="R34" s="340"/>
      <c r="S34" s="340"/>
      <c r="T34" s="309"/>
      <c r="U34" s="309"/>
      <c r="V34" s="309"/>
      <c r="W34" s="309"/>
      <c r="X34" s="309"/>
      <c r="Y34" s="309"/>
      <c r="Z34" s="309"/>
      <c r="AA34" s="309"/>
      <c r="AB34" s="358"/>
      <c r="AC34" s="340"/>
    </row>
    <row r="35" spans="1:29" ht="20.100000000000001" customHeight="1">
      <c r="A35" s="340"/>
      <c r="B35" s="345"/>
      <c r="C35" s="340"/>
      <c r="D35" s="359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09"/>
      <c r="P35" s="309"/>
      <c r="Q35" s="309"/>
      <c r="R35" s="340"/>
      <c r="S35" s="340"/>
      <c r="T35" s="309"/>
      <c r="U35" s="309"/>
      <c r="V35" s="309"/>
      <c r="W35" s="309"/>
      <c r="X35" s="309"/>
      <c r="Y35" s="309"/>
      <c r="Z35" s="309"/>
      <c r="AA35" s="309"/>
      <c r="AB35" s="358"/>
      <c r="AC35" s="340"/>
    </row>
    <row r="36" spans="1:29" ht="20.100000000000001" customHeight="1">
      <c r="A36" s="340"/>
      <c r="B36" s="347"/>
      <c r="C36" s="351"/>
      <c r="D36" s="360"/>
      <c r="E36" s="369"/>
      <c r="F36" s="369"/>
      <c r="G36" s="375"/>
      <c r="H36" s="369"/>
      <c r="I36" s="375"/>
      <c r="J36" s="369"/>
      <c r="K36" s="369"/>
      <c r="L36" s="375"/>
      <c r="M36" s="369"/>
      <c r="N36" s="369"/>
      <c r="O36" s="375"/>
      <c r="P36" s="375"/>
      <c r="Q36" s="375"/>
      <c r="R36" s="351"/>
      <c r="S36" s="387"/>
      <c r="T36" s="375"/>
      <c r="U36" s="375"/>
      <c r="V36" s="375"/>
      <c r="W36" s="375"/>
      <c r="X36" s="375"/>
      <c r="Y36" s="375"/>
      <c r="Z36" s="375"/>
      <c r="AA36" s="375"/>
      <c r="AB36" s="360"/>
      <c r="AC36" s="340"/>
    </row>
    <row r="37" spans="1:29" ht="20.100000000000001" customHeight="1">
      <c r="A37" s="340"/>
      <c r="B37" s="340"/>
      <c r="C37" s="340" t="s">
        <v>85</v>
      </c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09"/>
      <c r="P37" s="309"/>
      <c r="Q37" s="309"/>
      <c r="R37" s="340"/>
      <c r="S37" s="339"/>
      <c r="T37" s="309"/>
      <c r="U37" s="309"/>
      <c r="V37" s="309"/>
      <c r="W37" s="309"/>
      <c r="X37" s="309"/>
      <c r="Y37" s="309"/>
      <c r="Z37" s="309"/>
      <c r="AA37" s="309"/>
      <c r="AB37" s="309"/>
      <c r="AC37" s="340"/>
    </row>
    <row r="38" spans="1:29" ht="18" customHeight="1">
      <c r="A38" s="340"/>
      <c r="B38" s="340"/>
      <c r="C38" s="340" t="s">
        <v>92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</row>
    <row r="39" spans="1:29" ht="18.75" customHeight="1">
      <c r="A39" s="340"/>
      <c r="B39" s="340"/>
      <c r="C39" s="352" t="s">
        <v>198</v>
      </c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</row>
    <row r="40" spans="1:29" ht="18" customHeight="1">
      <c r="A40" s="340"/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</row>
  </sheetData>
  <mergeCells count="19">
    <mergeCell ref="A1:D1"/>
    <mergeCell ref="A2:AC2"/>
    <mergeCell ref="H4:J4"/>
    <mergeCell ref="K4:P4"/>
    <mergeCell ref="H5:J5"/>
    <mergeCell ref="K5:R5"/>
    <mergeCell ref="V5:AB5"/>
    <mergeCell ref="H6:J6"/>
    <mergeCell ref="K6:P6"/>
    <mergeCell ref="B11:D11"/>
    <mergeCell ref="E11:AB11"/>
    <mergeCell ref="B12:D12"/>
    <mergeCell ref="E12:AB12"/>
    <mergeCell ref="B13:D13"/>
    <mergeCell ref="E13:AB13"/>
    <mergeCell ref="C39:AB39"/>
    <mergeCell ref="B4:D6"/>
    <mergeCell ref="S4:U6"/>
    <mergeCell ref="B7:D10"/>
  </mergeCells>
  <phoneticPr fontId="3"/>
  <conditionalFormatting sqref="V5:AB5">
    <cfRule type="cellIs" dxfId="26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V5:AB5"/>
  </dataValidations>
  <printOptions horizontalCentered="1"/>
  <pageMargins left="0.78740157480314965" right="0.19685039370078741" top="0.98425196850393681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4848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4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3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6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5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7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6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6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7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8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7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9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90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9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91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6"/>
  <sheetViews>
    <sheetView view="pageBreakPreview" zoomScaleSheetLayoutView="100" workbookViewId="0">
      <selection activeCell="B1" sqref="B1"/>
    </sheetView>
  </sheetViews>
  <sheetFormatPr defaultRowHeight="13.5"/>
  <cols>
    <col min="1" max="1" width="2.62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8.625" customWidth="1"/>
    <col min="11" max="11" width="2.625" customWidth="1"/>
  </cols>
  <sheetData>
    <row r="1" spans="2:11" s="127" customFormat="1" ht="30" customHeight="1">
      <c r="B1" s="130"/>
      <c r="C1" s="130"/>
      <c r="D1" s="130"/>
      <c r="E1" s="130"/>
      <c r="F1" s="130"/>
      <c r="G1" s="130"/>
      <c r="H1" s="130"/>
      <c r="I1" s="418" t="s">
        <v>290</v>
      </c>
      <c r="J1" s="418"/>
      <c r="K1" s="418"/>
    </row>
    <row r="2" spans="2:11" s="127" customFormat="1" ht="30" customHeight="1">
      <c r="B2" s="152" t="str">
        <f>"砺波市長　"&amp;入力ｼｰﾄ!J18&amp;"　様"</f>
        <v>砺波市長　夏野　修　様</v>
      </c>
      <c r="C2" s="138"/>
      <c r="D2" s="130"/>
      <c r="E2" s="130"/>
      <c r="F2" s="130"/>
      <c r="G2" s="130"/>
      <c r="H2" s="130"/>
      <c r="I2" s="130"/>
      <c r="J2" s="130"/>
    </row>
    <row r="3" spans="2:11" s="127" customFormat="1" ht="22.5" customHeight="1">
      <c r="B3" s="130"/>
      <c r="C3" s="130"/>
      <c r="D3" s="130"/>
      <c r="E3" s="130"/>
      <c r="F3" s="130"/>
      <c r="G3" s="151"/>
      <c r="I3" s="130"/>
      <c r="J3" s="130"/>
    </row>
    <row r="4" spans="2:11" s="127" customFormat="1" ht="30" customHeight="1">
      <c r="B4" s="130"/>
      <c r="C4" s="130"/>
      <c r="D4" s="130"/>
      <c r="E4" s="130"/>
      <c r="F4" s="130"/>
      <c r="G4" s="151" t="s">
        <v>215</v>
      </c>
      <c r="H4" s="152" t="str">
        <f>入力ｼｰﾄ!J21</f>
        <v>砺波市□□□</v>
      </c>
      <c r="I4" s="130"/>
      <c r="J4" s="130"/>
    </row>
    <row r="5" spans="2:11" s="127" customFormat="1" ht="30" customHeight="1">
      <c r="B5" s="130"/>
      <c r="C5" s="130"/>
      <c r="D5" s="130"/>
      <c r="E5" s="130"/>
      <c r="F5" s="130"/>
      <c r="G5" s="151" t="s">
        <v>356</v>
      </c>
      <c r="H5" s="152" t="str">
        <f>入力ｼｰﾄ!J22</f>
        <v>株式会社□□コンサル</v>
      </c>
      <c r="I5" s="130"/>
      <c r="J5" s="148"/>
      <c r="K5" s="162"/>
    </row>
    <row r="6" spans="2:11" s="127" customFormat="1" ht="30" customHeight="1">
      <c r="B6" s="132"/>
      <c r="C6" s="132"/>
      <c r="D6" s="132"/>
      <c r="E6" s="132"/>
      <c r="F6" s="132"/>
      <c r="G6" s="132"/>
      <c r="H6" s="152" t="str">
        <f>入力ｼｰﾄ!J23</f>
        <v>代表取締役社長　□□□□</v>
      </c>
      <c r="I6" s="132"/>
      <c r="J6" s="148"/>
    </row>
    <row r="7" spans="2:11" s="127" customFormat="1" ht="22.5" customHeight="1">
      <c r="B7" s="132"/>
      <c r="C7" s="132"/>
      <c r="D7" s="132"/>
      <c r="E7" s="132"/>
      <c r="F7" s="132"/>
      <c r="G7" s="132"/>
      <c r="H7" s="130"/>
      <c r="I7" s="132"/>
      <c r="J7" s="148"/>
    </row>
    <row r="8" spans="2:11" ht="30" customHeight="1">
      <c r="B8" s="133" t="s">
        <v>375</v>
      </c>
      <c r="C8" s="133"/>
      <c r="D8" s="133"/>
      <c r="E8" s="133"/>
      <c r="F8" s="133"/>
      <c r="G8" s="133"/>
      <c r="H8" s="133"/>
      <c r="I8" s="133"/>
      <c r="J8" s="133"/>
    </row>
    <row r="9" spans="2:11" ht="22.5" customHeight="1">
      <c r="B9" s="223"/>
      <c r="C9" s="223"/>
      <c r="D9" s="223"/>
      <c r="E9" s="223"/>
      <c r="F9" s="223"/>
      <c r="G9" s="223"/>
      <c r="H9" s="223"/>
      <c r="I9" s="223"/>
      <c r="J9" s="166"/>
    </row>
    <row r="10" spans="2:11" ht="30" customHeight="1">
      <c r="B10" s="166"/>
      <c r="C10" s="130" t="s">
        <v>277</v>
      </c>
      <c r="D10" s="223"/>
      <c r="E10" s="223"/>
      <c r="F10" s="223"/>
      <c r="G10" s="223"/>
      <c r="H10" s="223"/>
      <c r="I10" s="223"/>
      <c r="J10" s="166"/>
    </row>
    <row r="11" spans="2:11" s="127" customFormat="1" ht="22.5" customHeight="1">
      <c r="B11" s="132"/>
      <c r="C11" s="132"/>
      <c r="D11" s="132"/>
      <c r="E11" s="132"/>
      <c r="F11" s="132"/>
      <c r="G11" s="132"/>
      <c r="H11" s="132"/>
      <c r="I11" s="132"/>
      <c r="J11" s="134"/>
    </row>
    <row r="12" spans="2:11" s="401" customFormat="1" ht="30" customHeight="1">
      <c r="B12" s="404" t="s">
        <v>128</v>
      </c>
      <c r="C12" s="407"/>
      <c r="D12" s="404"/>
      <c r="E12" s="404"/>
      <c r="F12" s="411" t="str">
        <f>入力ｼｰﾄ!E17</f>
        <v>市道○○線○○業務委託</v>
      </c>
      <c r="G12" s="411"/>
      <c r="H12" s="411"/>
      <c r="I12" s="411"/>
      <c r="J12" s="411"/>
    </row>
    <row r="13" spans="2:11" s="401" customFormat="1" ht="30" customHeight="1">
      <c r="B13" s="404" t="s">
        <v>312</v>
      </c>
      <c r="C13" s="407"/>
      <c r="D13" s="404"/>
      <c r="E13" s="404"/>
      <c r="F13" s="412">
        <f>IF(入力ｼｰﾄ!E26="",入力ｼｰﾄ!E25,入力ｼｰﾄ!E26)</f>
        <v>1200000</v>
      </c>
      <c r="G13" s="412"/>
      <c r="H13" s="412"/>
      <c r="I13" s="404"/>
      <c r="J13" s="421"/>
    </row>
    <row r="14" spans="2:11" s="401" customFormat="1" ht="30" customHeight="1">
      <c r="B14" s="404" t="s">
        <v>155</v>
      </c>
      <c r="C14" s="407"/>
      <c r="D14" s="404"/>
      <c r="E14" s="404"/>
      <c r="F14" s="407"/>
      <c r="G14" s="415"/>
      <c r="H14" s="417"/>
      <c r="I14" s="404"/>
      <c r="J14" s="421"/>
    </row>
    <row r="15" spans="2:11" s="401" customFormat="1" ht="24" customHeight="1">
      <c r="B15" s="404"/>
      <c r="C15" s="408" t="s">
        <v>64</v>
      </c>
      <c r="D15" s="404"/>
      <c r="E15" s="404"/>
      <c r="F15" s="413" t="s">
        <v>376</v>
      </c>
      <c r="G15" s="416"/>
      <c r="H15" s="416"/>
      <c r="I15" s="404"/>
      <c r="J15" s="421"/>
    </row>
    <row r="16" spans="2:11" s="401" customFormat="1" ht="24" customHeight="1">
      <c r="B16" s="404"/>
      <c r="C16" s="408" t="s">
        <v>307</v>
      </c>
      <c r="D16" s="404"/>
      <c r="E16" s="404"/>
      <c r="F16" s="413" t="s">
        <v>376</v>
      </c>
      <c r="G16" s="416"/>
      <c r="H16" s="416"/>
      <c r="I16" s="404"/>
      <c r="J16" s="421"/>
    </row>
    <row r="17" spans="1:11" s="401" customFormat="1" ht="24" customHeight="1">
      <c r="B17" s="404"/>
      <c r="C17" s="408" t="s">
        <v>101</v>
      </c>
      <c r="D17" s="404"/>
      <c r="E17" s="404"/>
      <c r="F17" s="413" t="s">
        <v>313</v>
      </c>
      <c r="G17" s="416"/>
      <c r="H17" s="416"/>
      <c r="I17" s="404"/>
      <c r="J17" s="421"/>
    </row>
    <row r="18" spans="1:11" s="401" customFormat="1" ht="30" customHeight="1">
      <c r="B18" s="404" t="s">
        <v>121</v>
      </c>
      <c r="C18" s="407"/>
      <c r="D18" s="404"/>
      <c r="E18" s="404"/>
      <c r="F18" s="414">
        <f>入力ｼｰﾄ!E19</f>
        <v>44656</v>
      </c>
      <c r="G18" s="414"/>
      <c r="H18" s="414"/>
      <c r="I18" s="419"/>
      <c r="J18" s="421"/>
    </row>
    <row r="19" spans="1:11" s="401" customFormat="1" ht="30" customHeight="1">
      <c r="B19" s="404" t="s">
        <v>257</v>
      </c>
      <c r="C19" s="407"/>
      <c r="D19" s="404"/>
      <c r="E19" s="404"/>
      <c r="F19" s="414">
        <f>入力ｼｰﾄ!E21</f>
        <v>44657</v>
      </c>
      <c r="G19" s="414"/>
      <c r="H19" s="414"/>
      <c r="I19" s="404" t="s">
        <v>359</v>
      </c>
      <c r="J19" s="421"/>
    </row>
    <row r="20" spans="1:11" s="401" customFormat="1" ht="30" customHeight="1">
      <c r="B20" s="404"/>
      <c r="C20" s="404"/>
      <c r="D20" s="404"/>
      <c r="E20" s="404"/>
      <c r="F20" s="414">
        <f>入力ｼｰﾄ!E22</f>
        <v>44834</v>
      </c>
      <c r="G20" s="414"/>
      <c r="H20" s="414"/>
      <c r="I20" s="404" t="s">
        <v>360</v>
      </c>
      <c r="J20" s="421"/>
    </row>
    <row r="21" spans="1:11" s="401" customFormat="1" ht="30" customHeight="1">
      <c r="A21" s="402"/>
      <c r="B21" s="403" t="s">
        <v>212</v>
      </c>
      <c r="C21" s="402"/>
      <c r="D21" s="402"/>
      <c r="E21" s="402"/>
      <c r="F21" s="402"/>
      <c r="G21" s="402"/>
      <c r="H21" s="402"/>
      <c r="I21" s="402"/>
      <c r="J21" s="420"/>
      <c r="K21" s="420"/>
    </row>
    <row r="22" spans="1:11" ht="22.5" customHeight="1">
      <c r="A22" s="183"/>
      <c r="B22" s="405"/>
      <c r="C22" s="183"/>
      <c r="D22" s="183"/>
      <c r="E22" s="183"/>
      <c r="F22" s="183"/>
      <c r="G22" s="183"/>
      <c r="H22" s="183"/>
      <c r="I22" s="183"/>
      <c r="J22" s="422"/>
      <c r="K22" s="422"/>
    </row>
    <row r="23" spans="1:11" ht="28.5" customHeight="1">
      <c r="B23" s="224" t="s">
        <v>124</v>
      </c>
      <c r="C23" s="223"/>
      <c r="D23" s="223"/>
      <c r="E23" s="223"/>
      <c r="F23" s="223"/>
      <c r="G23" s="223"/>
      <c r="H23" s="223"/>
      <c r="I23" s="223"/>
      <c r="J23" s="166"/>
    </row>
    <row r="24" spans="1:11" ht="16.5" customHeight="1">
      <c r="B24" s="136" t="s">
        <v>167</v>
      </c>
      <c r="C24" s="140" t="s">
        <v>285</v>
      </c>
      <c r="D24" s="140" t="s">
        <v>114</v>
      </c>
      <c r="E24" s="136" t="s">
        <v>238</v>
      </c>
      <c r="F24" s="140" t="s">
        <v>68</v>
      </c>
      <c r="G24" s="140" t="s">
        <v>287</v>
      </c>
      <c r="H24" s="140" t="s">
        <v>228</v>
      </c>
      <c r="I24" s="140" t="s">
        <v>245</v>
      </c>
      <c r="J24" s="140" t="s">
        <v>39</v>
      </c>
    </row>
    <row r="25" spans="1:11" ht="51" customHeight="1">
      <c r="B25" s="136"/>
      <c r="C25" s="141"/>
      <c r="D25" s="141"/>
      <c r="E25" s="136"/>
      <c r="F25" s="149"/>
      <c r="G25" s="149"/>
      <c r="H25" s="149"/>
      <c r="I25" s="149"/>
      <c r="J25" s="160"/>
    </row>
    <row r="26" spans="1:11" ht="63" customHeight="1">
      <c r="B26" s="406" t="s">
        <v>48</v>
      </c>
      <c r="C26" s="409"/>
      <c r="D26" s="410"/>
      <c r="E26" s="410"/>
      <c r="F26" s="410"/>
      <c r="G26" s="410"/>
      <c r="H26" s="410"/>
      <c r="I26" s="410"/>
      <c r="J26" s="423"/>
    </row>
    <row r="27" spans="1:11" ht="30" customHeight="1"/>
    <row r="28" spans="1:11" ht="30" customHeight="1"/>
    <row r="29" spans="1:11" ht="30" customHeight="1"/>
    <row r="30" spans="1:11" ht="30" customHeight="1"/>
  </sheetData>
  <mergeCells count="13">
    <mergeCell ref="I1:K1"/>
    <mergeCell ref="B8:J8"/>
    <mergeCell ref="F12:J12"/>
    <mergeCell ref="F13:H13"/>
    <mergeCell ref="F15:H15"/>
    <mergeCell ref="F16:H16"/>
    <mergeCell ref="F17:H17"/>
    <mergeCell ref="F18:H18"/>
    <mergeCell ref="F19:H19"/>
    <mergeCell ref="F20:H20"/>
    <mergeCell ref="C26:J26"/>
    <mergeCell ref="B24:B25"/>
    <mergeCell ref="E24:E25"/>
  </mergeCells>
  <phoneticPr fontId="3" type="Hiragana"/>
  <conditionalFormatting sqref="I1">
    <cfRule type="cellIs" dxfId="25" priority="2" operator="between">
      <formula>43586</formula>
      <formula>43830</formula>
    </cfRule>
  </conditionalFormatting>
  <conditionalFormatting sqref="F18:H20">
    <cfRule type="cellIs" dxfId="2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6"/>
  </dataValidations>
  <printOptions horizontalCentered="1" verticalCentered="1"/>
  <pageMargins left="0.98425196850393704" right="0.78740157480314943" top="0.98425196850393704" bottom="0.98425196850393704" header="0.51181102362204722" footer="0.51181102362204722"/>
  <pageSetup paperSize="9" scale="98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入力ｼｰﾄ</vt:lpstr>
      <vt:lpstr>着手届</vt:lpstr>
      <vt:lpstr>工程表</vt:lpstr>
      <vt:lpstr>管理技術者</vt:lpstr>
      <vt:lpstr>管理技術者変更</vt:lpstr>
      <vt:lpstr>前払金請求</vt:lpstr>
      <vt:lpstr>再委託</vt:lpstr>
      <vt:lpstr>打合簿</vt:lpstr>
      <vt:lpstr>一部完了検査申請</vt:lpstr>
      <vt:lpstr>既済検査申請</vt:lpstr>
      <vt:lpstr>履行期間延長</vt:lpstr>
      <vt:lpstr>事故報告</vt:lpstr>
      <vt:lpstr>完了届</vt:lpstr>
      <vt:lpstr>引渡書</vt:lpstr>
      <vt:lpstr>請求書</vt:lpstr>
      <vt:lpstr>部分払請求書</vt:lpstr>
      <vt:lpstr>履行報告</vt:lpstr>
      <vt:lpstr>段階確認</vt:lpstr>
      <vt:lpstr>作業責任者</vt:lpstr>
      <vt:lpstr>作業責任者変更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技術指導係</dc:creator>
  <cp:lastModifiedBy>高田　英輝</cp:lastModifiedBy>
  <cp:lastPrinted>2022-01-20T01:28:13Z</cp:lastPrinted>
  <dcterms:created xsi:type="dcterms:W3CDTF">2002-10-08T07:48:18Z</dcterms:created>
  <dcterms:modified xsi:type="dcterms:W3CDTF">2022-03-01T02:39:24Z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2.1.12.0</vt:lpwstr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2022-03-01T02:39:24Z</vt:filetime>
  </property>
</Properties>
</file>